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 activeTab="1"/>
  </bookViews>
  <sheets>
    <sheet name="приложение" sheetId="1" r:id="rId1"/>
    <sheet name="приложение 1" sheetId="5" r:id="rId2"/>
    <sheet name="приложение 3" sheetId="7" r:id="rId3"/>
    <sheet name="приложение 5" sheetId="8" r:id="rId4"/>
  </sheets>
  <externalReferences>
    <externalReference r:id="rId5"/>
  </externalReferences>
  <definedNames>
    <definedName name="TABLE" localSheetId="2">'приложение 3'!$A$9:$F$45</definedName>
    <definedName name="TABLE" localSheetId="3">'приложение 5'!$A$9:$F$18</definedName>
    <definedName name="_xlnm.Print_Titles" localSheetId="2">'приложение 3'!$9:$9</definedName>
    <definedName name="_xlnm.Print_Titles" localSheetId="3">'приложение 5'!$9:$10</definedName>
    <definedName name="_xlnm.Print_Area" localSheetId="1">'приложение 1'!$A$1:$G$26</definedName>
    <definedName name="_xlnm.Print_Area" localSheetId="2">'приложение 3'!$A$1:$F$106</definedName>
    <definedName name="_xlnm.Print_Area" localSheetId="3">'приложение 5'!$A$1:$I$18</definedName>
  </definedNames>
  <calcPr calcId="152511"/>
</workbook>
</file>

<file path=xl/calcChain.xml><?xml version="1.0" encoding="utf-8"?>
<calcChain xmlns="http://schemas.openxmlformats.org/spreadsheetml/2006/main">
  <c r="E78" i="7" l="1"/>
  <c r="D78" i="7"/>
  <c r="E77" i="7"/>
  <c r="E76" i="7"/>
  <c r="E75" i="7" s="1"/>
  <c r="D75" i="7"/>
  <c r="E74" i="7"/>
  <c r="E73" i="7"/>
  <c r="E72" i="7" s="1"/>
  <c r="D72" i="7"/>
  <c r="E71" i="7"/>
  <c r="E70" i="7"/>
  <c r="D69" i="7"/>
  <c r="E68" i="7"/>
  <c r="E67" i="7"/>
  <c r="D66" i="7"/>
  <c r="E64" i="7"/>
  <c r="E63" i="7" s="1"/>
  <c r="D63" i="7"/>
  <c r="D62" i="7" s="1"/>
  <c r="E59" i="7"/>
  <c r="D59" i="7"/>
  <c r="E56" i="7"/>
  <c r="E55" i="7" s="1"/>
  <c r="D56" i="7"/>
  <c r="E54" i="7"/>
  <c r="E53" i="7"/>
  <c r="E52" i="7"/>
  <c r="E48" i="7" s="1"/>
  <c r="D52" i="7"/>
  <c r="E49" i="7"/>
  <c r="D49" i="7"/>
  <c r="E45" i="7"/>
  <c r="D45" i="7"/>
  <c r="E42" i="7"/>
  <c r="D42" i="7"/>
  <c r="D41" i="7" s="1"/>
  <c r="E38" i="7"/>
  <c r="D38" i="7"/>
  <c r="E35" i="7"/>
  <c r="D35" i="7"/>
  <c r="D34" i="7" s="1"/>
  <c r="E34" i="7"/>
  <c r="E33" i="7"/>
  <c r="E32" i="7"/>
  <c r="D31" i="7"/>
  <c r="D27" i="7" s="1"/>
  <c r="E28" i="7"/>
  <c r="D28" i="7"/>
  <c r="E26" i="7"/>
  <c r="E25" i="7"/>
  <c r="D24" i="7"/>
  <c r="E21" i="7"/>
  <c r="D21" i="7"/>
  <c r="D20" i="7"/>
  <c r="D18" i="7"/>
  <c r="D17" i="7"/>
  <c r="D16" i="7" s="1"/>
  <c r="E24" i="7" l="1"/>
  <c r="E20" i="7" s="1"/>
  <c r="E18" i="7"/>
  <c r="E31" i="7"/>
  <c r="E27" i="7" s="1"/>
  <c r="E41" i="7"/>
  <c r="D55" i="7"/>
  <c r="E69" i="7"/>
  <c r="D48" i="7"/>
  <c r="E66" i="7"/>
  <c r="E62" i="7" s="1"/>
  <c r="E17" i="7"/>
  <c r="F90" i="7"/>
  <c r="F87" i="7" s="1"/>
  <c r="D90" i="7"/>
  <c r="D87" i="7" s="1"/>
  <c r="E16" i="7" l="1"/>
  <c r="E90" i="7"/>
  <c r="E87" i="7" s="1"/>
  <c r="F81" i="7"/>
  <c r="F78" i="7" s="1"/>
  <c r="F18" i="7" l="1"/>
  <c r="F17" i="7"/>
  <c r="D15" i="7"/>
  <c r="E15" i="7"/>
  <c r="F15" i="7"/>
  <c r="E14" i="7"/>
  <c r="F14" i="7"/>
  <c r="D14" i="7"/>
  <c r="F24" i="7"/>
  <c r="F21" i="7"/>
  <c r="F31" i="7"/>
  <c r="F28" i="7"/>
  <c r="F38" i="7"/>
  <c r="F35" i="7"/>
  <c r="F45" i="7"/>
  <c r="F42" i="7"/>
  <c r="F52" i="7"/>
  <c r="F49" i="7"/>
  <c r="F56" i="7"/>
  <c r="F59" i="7"/>
  <c r="F72" i="7"/>
  <c r="F69" i="7"/>
  <c r="F66" i="7"/>
  <c r="F63" i="7"/>
  <c r="F75" i="7"/>
  <c r="F48" i="7" l="1"/>
  <c r="F13" i="7"/>
  <c r="F55" i="7"/>
  <c r="F20" i="7"/>
  <c r="F41" i="7"/>
  <c r="F27" i="7"/>
  <c r="D13" i="7"/>
  <c r="F34" i="7"/>
  <c r="E13" i="7"/>
  <c r="F16" i="7"/>
  <c r="F62" i="7"/>
  <c r="D12" i="7"/>
  <c r="F12" i="7" l="1"/>
  <c r="F10" i="7" s="1"/>
  <c r="E12" i="7"/>
  <c r="E10" i="7" s="1"/>
  <c r="D10" i="7"/>
</calcChain>
</file>

<file path=xl/sharedStrings.xml><?xml version="1.0" encoding="utf-8"?>
<sst xmlns="http://schemas.openxmlformats.org/spreadsheetml/2006/main" count="298" uniqueCount="142">
  <si>
    <t>(форма)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</si>
  <si>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</si>
  <si>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</si>
  <si>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</si>
  <si>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</si>
  <si>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</si>
  <si>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</si>
  <si>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Приложение 
к стандартам раскрытия информации субъектами оптового и розничных рынков электрической энергии</t>
  </si>
  <si>
    <t>Приложение 1 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</si>
  <si>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</si>
  <si>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</si>
  <si>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</si>
  <si>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</si>
  <si>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</si>
  <si>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</si>
  <si>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</si>
  <si>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</si>
  <si>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</si>
  <si>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</si>
  <si>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</si>
  <si>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</si>
  <si>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</si>
  <si>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</si>
  <si>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</si>
  <si>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</si>
  <si>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</si>
  <si>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</si>
  <si>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</si>
  <si>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</si>
  <si>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</si>
  <si>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</si>
  <si>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</si>
  <si>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</si>
  <si>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</si>
  <si>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</si>
  <si>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</si>
  <si>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</si>
  <si>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</si>
  <si>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</si>
  <si>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</si>
  <si>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</si>
  <si>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</si>
  <si>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</si>
  <si>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</si>
  <si>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</si>
  <si>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</si>
  <si>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</si>
  <si>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</si>
  <si>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</si>
  <si>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</si>
  <si>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</si>
  <si>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</si>
  <si>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</si>
  <si>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</si>
  <si>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</si>
  <si>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</si>
  <si>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</si>
  <si>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</si>
  <si>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</si>
  <si>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</si>
  <si>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</si>
  <si>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</si>
  <si>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</si>
  <si>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</si>
  <si>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</si>
  <si>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</si>
  <si>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</si>
  <si>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</si>
  <si>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</si>
  <si>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</si>
  <si>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</si>
  <si>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</si>
  <si>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</si>
  <si>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</si>
  <si>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</si>
  <si>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</si>
  <si>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</si>
  <si>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</si>
  <si>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</si>
  <si>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</si>
  <si>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</si>
  <si>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</si>
  <si>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</si>
  <si>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</si>
  <si>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</si>
  <si>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</si>
  <si>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</si>
  <si>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</si>
  <si>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</si>
  <si>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</si>
  <si>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</si>
  <si>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</si>
  <si>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</si>
  <si>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</si>
  <si>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</si>
  <si>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</si>
  <si>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</si>
  <si>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</si>
  <si>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</si>
  <si>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</si>
  <si>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</si>
  <si>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</si>
  <si>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</si>
  <si>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</si>
  <si>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</si>
  <si>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</si>
  <si>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</si>
  <si>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</si>
  <si>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</si>
  <si>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</si>
  <si>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</si>
  <si>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</si>
  <si>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</si>
  <si>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</si>
  <si>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</si>
  <si>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</si>
  <si>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</si>
  <si>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</si>
  <si>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</si>
  <si>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</si>
  <si>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</si>
  <si>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</si>
  <si>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</si>
  <si>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</si>
  <si>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</si>
  <si>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2017 год
(факт)</t>
  </si>
  <si>
    <t>2018 год
(утвержденов тарифе)</t>
  </si>
  <si>
    <t>2019 год
(предложение)</t>
  </si>
  <si>
    <t xml:space="preserve">Количество точек поставки электроэнергии по обслуживаемым договорам - всего </t>
  </si>
  <si>
    <t>1-е полугодие,
%</t>
  </si>
  <si>
    <t>2-е полугодие,
(руб./МВт.ч.)</t>
  </si>
  <si>
    <t>1-е полугодие,
(руб./МВт.ч.)</t>
  </si>
  <si>
    <t>% / руб./МВт·ч</t>
  </si>
  <si>
    <t>Общество с ограниченной ответственностью "ТЭК-Энерго" ООО "ТЭК-Энерго"</t>
  </si>
  <si>
    <t>Общество с ограниченной ответственностью "ТЭК-Энерго"</t>
  </si>
  <si>
    <t>ООО "ТЭК-Энерго"</t>
  </si>
  <si>
    <t>628406, Российская Федерация, Тюменская область, Ханты-Мансийский автономный округ-Югра, г. Сургут, Нижневартовское шоссе, 3, сооружение 7</t>
  </si>
  <si>
    <t>Бычкова Татьяна Валентиновна</t>
  </si>
  <si>
    <t>http://www.elektro-32.ru/</t>
  </si>
  <si>
    <t>+7 3462 37-58-21</t>
  </si>
  <si>
    <t>2018 год
(утверждено в тарифе)</t>
  </si>
  <si>
    <t>www.elektro-32.ru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</si>
</sst>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_ ;\-#,##0.000\ "/>
    <numFmt numFmtId="166" formatCode="0.000"/>
    <numFmt numFmtId="167" formatCode="_-* #,##0.000_р_._-;\-* #,##0.000_р_._-;_-* &quot;-&quot;??_р_._-;_-@_-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Up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0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center" wrapText="1"/>
    </xf>
    <xf numFmtId="164" fontId="8" fillId="2" borderId="2" xfId="1" applyFont="1" applyFill="1" applyBorder="1" applyAlignment="1">
      <alignment horizontal="center" vertical="center"/>
    </xf>
    <xf numFmtId="164" fontId="8" fillId="0" borderId="2" xfId="1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164" fontId="8" fillId="3" borderId="2" xfId="1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11" fillId="0" borderId="2" xfId="3" applyFont="1" applyBorder="1" applyAlignment="1">
      <alignment horizontal="center" vertical="center" wrapText="1"/>
    </xf>
    <xf numFmtId="164" fontId="8" fillId="4" borderId="2" xfId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66" fontId="8" fillId="0" borderId="2" xfId="1" applyNumberFormat="1" applyFont="1" applyBorder="1" applyAlignment="1">
      <alignment horizontal="center" vertical="center"/>
    </xf>
    <xf numFmtId="43" fontId="8" fillId="0" borderId="0" xfId="2" applyNumberFormat="1" applyFont="1" applyAlignment="1">
      <alignment vertical="center"/>
    </xf>
    <xf numFmtId="166" fontId="8" fillId="0" borderId="2" xfId="1" applyNumberFormat="1" applyFont="1" applyFill="1" applyBorder="1" applyAlignment="1">
      <alignment horizontal="center" vertical="center"/>
    </xf>
    <xf numFmtId="167" fontId="8" fillId="0" borderId="2" xfId="1" applyNumberFormat="1" applyFont="1" applyBorder="1" applyAlignment="1">
      <alignment horizontal="center" vertical="center"/>
    </xf>
    <xf numFmtId="168" fontId="11" fillId="0" borderId="2" xfId="3" applyNumberFormat="1" applyFont="1" applyBorder="1" applyAlignment="1">
      <alignment horizontal="center" vertical="center"/>
    </xf>
    <xf numFmtId="10" fontId="11" fillId="0" borderId="2" xfId="3" applyNumberFormat="1" applyFont="1" applyBorder="1" applyAlignment="1">
      <alignment horizontal="center" vertical="center"/>
    </xf>
    <xf numFmtId="2" fontId="11" fillId="0" borderId="2" xfId="3" applyNumberFormat="1" applyFont="1" applyBorder="1" applyAlignment="1">
      <alignment horizontal="center" vertical="center"/>
    </xf>
    <xf numFmtId="166" fontId="11" fillId="0" borderId="2" xfId="3" applyNumberFormat="1" applyFont="1" applyBorder="1" applyAlignment="1">
      <alignment horizontal="center" vertical="center"/>
    </xf>
    <xf numFmtId="164" fontId="13" fillId="2" borderId="5" xfId="4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164" fontId="8" fillId="0" borderId="3" xfId="1" applyFont="1" applyFill="1" applyBorder="1" applyAlignment="1">
      <alignment horizontal="center" vertical="center"/>
    </xf>
    <xf numFmtId="164" fontId="8" fillId="0" borderId="4" xfId="1" applyFont="1" applyFill="1" applyBorder="1" applyAlignment="1">
      <alignment horizontal="center" vertical="center"/>
    </xf>
    <xf numFmtId="166" fontId="8" fillId="0" borderId="3" xfId="1" applyNumberFormat="1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11" fillId="0" borderId="2" xfId="3" applyFont="1" applyBorder="1" applyAlignment="1">
      <alignment horizontal="center" vertical="center" wrapText="1"/>
    </xf>
    <xf numFmtId="166" fontId="11" fillId="0" borderId="3" xfId="3" applyNumberFormat="1" applyFont="1" applyBorder="1" applyAlignment="1">
      <alignment horizontal="center" vertical="center"/>
    </xf>
    <xf numFmtId="166" fontId="11" fillId="0" borderId="4" xfId="3" applyNumberFormat="1" applyFont="1" applyBorder="1" applyAlignment="1">
      <alignment horizontal="center" vertical="center"/>
    </xf>
    <xf numFmtId="2" fontId="11" fillId="0" borderId="3" xfId="3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2"/>
    <cellStyle name="Обычный_стр.1_5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il&amp;Doc\Doc\&#1058;&#1072;&#1088;&#1080;&#1092;%202018\&#1076;&#1077;&#1082;&#1072;&#1073;&#1088;&#1100;%20&#1090;&#1072;&#1088;&#1080;&#1092;&#1085;&#1072;&#1103;\20.12%20&#1057;&#1090;&#1088;&#1091;&#1082;&#1090;&#1091;&#1088;&#1072;_2018_&#1092;&#1086;&#1088;&#1084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год"/>
      <sheetName val="1кв"/>
      <sheetName val="2кв"/>
      <sheetName val="1пг"/>
      <sheetName val="3кв"/>
      <sheetName val="4кв"/>
      <sheetName val="2пг"/>
      <sheetName val="Лист1"/>
    </sheetNames>
    <sheetDataSet>
      <sheetData sheetId="0">
        <row r="1">
          <cell r="A1">
            <v>744</v>
          </cell>
        </row>
      </sheetData>
      <sheetData sheetId="1">
        <row r="1">
          <cell r="A1">
            <v>672</v>
          </cell>
        </row>
      </sheetData>
      <sheetData sheetId="2">
        <row r="1">
          <cell r="A1">
            <v>744</v>
          </cell>
        </row>
      </sheetData>
      <sheetData sheetId="3">
        <row r="1">
          <cell r="A1">
            <v>720</v>
          </cell>
        </row>
      </sheetData>
      <sheetData sheetId="4">
        <row r="1">
          <cell r="A1">
            <v>744</v>
          </cell>
        </row>
      </sheetData>
      <sheetData sheetId="5">
        <row r="1">
          <cell r="A1">
            <v>720</v>
          </cell>
        </row>
      </sheetData>
      <sheetData sheetId="6">
        <row r="1">
          <cell r="A1">
            <v>744</v>
          </cell>
        </row>
      </sheetData>
      <sheetData sheetId="7">
        <row r="1">
          <cell r="A1">
            <v>744</v>
          </cell>
        </row>
      </sheetData>
      <sheetData sheetId="8">
        <row r="1">
          <cell r="A1">
            <v>720</v>
          </cell>
        </row>
      </sheetData>
      <sheetData sheetId="9">
        <row r="1">
          <cell r="A1">
            <v>744</v>
          </cell>
        </row>
      </sheetData>
      <sheetData sheetId="10">
        <row r="1">
          <cell r="A1">
            <v>720</v>
          </cell>
        </row>
      </sheetData>
      <sheetData sheetId="11">
        <row r="1">
          <cell r="A1">
            <v>744</v>
          </cell>
        </row>
      </sheetData>
      <sheetData sheetId="12"/>
      <sheetData sheetId="13"/>
      <sheetData sheetId="14"/>
      <sheetData sheetId="15">
        <row r="23">
          <cell r="C23">
            <v>272.10548007760303</v>
          </cell>
        </row>
        <row r="38">
          <cell r="C38">
            <v>140.68020000000001</v>
          </cell>
        </row>
        <row r="53">
          <cell r="C53">
            <v>337.88891853773168</v>
          </cell>
        </row>
        <row r="68">
          <cell r="C68">
            <v>151.68819999999999</v>
          </cell>
        </row>
        <row r="85">
          <cell r="C85">
            <v>165.42496288602487</v>
          </cell>
        </row>
        <row r="94">
          <cell r="C94">
            <v>1.9852361980837585</v>
          </cell>
        </row>
        <row r="103">
          <cell r="C103">
            <v>134.16074506565334</v>
          </cell>
        </row>
        <row r="157">
          <cell r="C157">
            <v>286.21749999999997</v>
          </cell>
        </row>
      </sheetData>
      <sheetData sheetId="16"/>
      <sheetData sheetId="17"/>
      <sheetData sheetId="18">
        <row r="23">
          <cell r="C23">
            <v>436.67025949290303</v>
          </cell>
        </row>
        <row r="38">
          <cell r="C38">
            <v>319.96604050636063</v>
          </cell>
        </row>
        <row r="53">
          <cell r="C53">
            <v>150.46010000000001</v>
          </cell>
        </row>
        <row r="70">
          <cell r="C70">
            <v>166.83976671847648</v>
          </cell>
        </row>
        <row r="79">
          <cell r="C79">
            <v>1.8814147525230509</v>
          </cell>
        </row>
        <row r="88">
          <cell r="C88">
            <v>130.64941725532685</v>
          </cell>
        </row>
        <row r="141">
          <cell r="C141">
            <v>290.16849999999999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lektro-32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75" zoomScaleSheetLayoutView="100" workbookViewId="0">
      <selection activeCell="K15" sqref="K15"/>
    </sheetView>
  </sheetViews>
  <sheetFormatPr defaultRowHeight="18.75" x14ac:dyDescent="0.25"/>
  <cols>
    <col min="1" max="3" width="9.140625" style="1"/>
    <col min="4" max="4" width="11" style="1" customWidth="1"/>
    <col min="5" max="5" width="13.85546875" style="1" customWidth="1"/>
    <col min="6" max="6" width="12.7109375" style="1" customWidth="1"/>
    <col min="7" max="7" width="12" style="1" customWidth="1"/>
    <col min="8" max="16384" width="9.140625" style="1"/>
  </cols>
  <sheetData>
    <row r="1" spans="1:7" ht="57" customHeight="1" x14ac:dyDescent="0.25">
      <c r="E1" s="34"/>
      <c r="F1" s="34"/>
      <c r="G1" s="34"/>
    </row>
    <row r="2" spans="1:7" ht="96" customHeight="1" x14ac:dyDescent="0.25">
      <c r="E2" s="37" t="s">
        <v>7</v>
      </c>
      <c r="F2" s="37"/>
      <c r="G2" s="37"/>
    </row>
    <row r="4" spans="1:7" x14ac:dyDescent="0.25">
      <c r="G4" s="4" t="s">
        <v>0</v>
      </c>
    </row>
    <row r="6" spans="1:7" x14ac:dyDescent="0.25">
      <c r="A6" s="38" t="s">
        <v>1</v>
      </c>
      <c r="B6" s="38"/>
      <c r="C6" s="38"/>
      <c r="D6" s="38"/>
      <c r="E6" s="38"/>
      <c r="F6" s="38"/>
      <c r="G6" s="38"/>
    </row>
    <row r="7" spans="1:7" ht="44.25" customHeight="1" x14ac:dyDescent="0.25">
      <c r="A7" s="38" t="s">
        <v>2</v>
      </c>
      <c r="B7" s="38"/>
      <c r="C7" s="38"/>
      <c r="D7" s="38"/>
      <c r="E7" s="38"/>
      <c r="F7" s="38"/>
      <c r="G7" s="38"/>
    </row>
    <row r="8" spans="1:7" ht="30" customHeight="1" x14ac:dyDescent="0.25">
      <c r="A8" s="39" t="s">
        <v>3</v>
      </c>
      <c r="B8" s="39"/>
      <c r="C8" s="39"/>
      <c r="D8" s="40">
        <v>2019</v>
      </c>
      <c r="E8" s="40"/>
      <c r="F8" s="40"/>
      <c r="G8" s="3" t="s">
        <v>4</v>
      </c>
    </row>
    <row r="9" spans="1:7" ht="30.75" customHeight="1" x14ac:dyDescent="0.25">
      <c r="A9" s="35" t="s">
        <v>5</v>
      </c>
      <c r="B9" s="35"/>
      <c r="C9" s="35"/>
      <c r="D9" s="35"/>
      <c r="E9" s="35"/>
      <c r="F9" s="35"/>
      <c r="G9" s="35"/>
    </row>
    <row r="10" spans="1:7" ht="39.75" customHeight="1" x14ac:dyDescent="0.25">
      <c r="A10" s="36" t="s">
        <v>133</v>
      </c>
      <c r="B10" s="36"/>
      <c r="C10" s="36"/>
      <c r="D10" s="36"/>
      <c r="E10" s="36"/>
      <c r="F10" s="36"/>
      <c r="G10" s="36"/>
    </row>
    <row r="11" spans="1:7" ht="21" customHeight="1" x14ac:dyDescent="0.25">
      <c r="A11" s="35" t="s">
        <v>6</v>
      </c>
      <c r="B11" s="35"/>
      <c r="C11" s="35"/>
      <c r="D11" s="35"/>
      <c r="E11" s="35"/>
      <c r="F11" s="35"/>
      <c r="G11" s="35"/>
    </row>
    <row r="12" spans="1:7" x14ac:dyDescent="0.3">
      <c r="A12" s="3"/>
      <c r="B12" s="5"/>
      <c r="C12" s="5"/>
    </row>
    <row r="13" spans="1:7" x14ac:dyDescent="0.3">
      <c r="A13" s="3"/>
      <c r="B13" s="5"/>
      <c r="C13" s="5"/>
    </row>
    <row r="14" spans="1:7" x14ac:dyDescent="0.3">
      <c r="A14" s="3"/>
      <c r="B14" s="5"/>
      <c r="C14" s="5"/>
    </row>
  </sheetData>
  <mergeCells count="9">
    <mergeCell ref="E1:G1"/>
    <mergeCell ref="A9:G9"/>
    <mergeCell ref="A11:G11"/>
    <mergeCell ref="A10:G10"/>
    <mergeCell ref="E2:G2"/>
    <mergeCell ref="A6:G6"/>
    <mergeCell ref="A7:G7"/>
    <mergeCell ref="A8:C8"/>
    <mergeCell ref="D8:F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topLeftCell="A10" zoomScale="85" zoomScaleNormal="75" zoomScaleSheetLayoutView="85" workbookViewId="0">
      <selection activeCell="M7" sqref="M7"/>
    </sheetView>
  </sheetViews>
  <sheetFormatPr defaultRowHeight="18.75" x14ac:dyDescent="0.25"/>
  <cols>
    <col min="1" max="1" width="12.85546875" style="1" customWidth="1"/>
    <col min="2" max="3" width="9.140625" style="1"/>
    <col min="4" max="4" width="11.5703125" style="1" customWidth="1"/>
    <col min="5" max="5" width="13.85546875" style="1" customWidth="1"/>
    <col min="6" max="6" width="12.7109375" style="1" customWidth="1"/>
    <col min="7" max="7" width="12" style="1" customWidth="1"/>
    <col min="8" max="16384" width="9.140625" style="1"/>
  </cols>
  <sheetData>
    <row r="1" spans="1:8" ht="62.25" customHeight="1" x14ac:dyDescent="0.25">
      <c r="F1" s="34"/>
      <c r="G1" s="34"/>
      <c r="H1" s="21"/>
    </row>
    <row r="2" spans="1:8" ht="81" customHeight="1" x14ac:dyDescent="0.25">
      <c r="E2" s="37" t="s">
        <v>8</v>
      </c>
      <c r="F2" s="37"/>
      <c r="G2" s="37"/>
    </row>
    <row r="4" spans="1:8" x14ac:dyDescent="0.25">
      <c r="G4" s="4"/>
    </row>
    <row r="6" spans="1:8" ht="30" customHeight="1" x14ac:dyDescent="0.25">
      <c r="A6" s="38" t="s">
        <v>9</v>
      </c>
      <c r="B6" s="38"/>
      <c r="C6" s="38"/>
      <c r="D6" s="38"/>
      <c r="E6" s="38"/>
      <c r="F6" s="38"/>
      <c r="G6" s="38"/>
    </row>
    <row r="7" spans="1:8" ht="96.75" customHeight="1" x14ac:dyDescent="0.25"/>
    <row r="8" spans="1:8" ht="61.5" customHeight="1" x14ac:dyDescent="0.25">
      <c r="A8" s="2" t="s">
        <v>10</v>
      </c>
      <c r="E8" s="41" t="s">
        <v>134</v>
      </c>
      <c r="F8" s="41"/>
      <c r="G8" s="41"/>
    </row>
    <row r="10" spans="1:8" x14ac:dyDescent="0.25">
      <c r="A10" s="2" t="s">
        <v>11</v>
      </c>
      <c r="E10" s="41" t="s">
        <v>135</v>
      </c>
      <c r="F10" s="41"/>
      <c r="G10" s="41"/>
    </row>
    <row r="12" spans="1:8" ht="71.25" customHeight="1" x14ac:dyDescent="0.25">
      <c r="A12" s="2" t="s">
        <v>12</v>
      </c>
      <c r="E12" s="41" t="s">
        <v>136</v>
      </c>
      <c r="F12" s="41"/>
      <c r="G12" s="41"/>
    </row>
    <row r="14" spans="1:8" ht="88.5" customHeight="1" x14ac:dyDescent="0.25">
      <c r="A14" s="2" t="s">
        <v>13</v>
      </c>
      <c r="E14" s="41" t="s">
        <v>136</v>
      </c>
      <c r="F14" s="41"/>
      <c r="G14" s="41"/>
    </row>
    <row r="16" spans="1:8" x14ac:dyDescent="0.25">
      <c r="A16" s="2" t="s">
        <v>14</v>
      </c>
      <c r="E16" s="41">
        <v>8602173527</v>
      </c>
      <c r="F16" s="41"/>
      <c r="G16" s="41"/>
    </row>
    <row r="18" spans="1:7" x14ac:dyDescent="0.25">
      <c r="A18" s="2" t="s">
        <v>15</v>
      </c>
      <c r="B18" s="2"/>
      <c r="E18" s="41">
        <v>860201001</v>
      </c>
      <c r="F18" s="41"/>
      <c r="G18" s="41"/>
    </row>
    <row r="20" spans="1:7" ht="18.75" customHeight="1" x14ac:dyDescent="0.25">
      <c r="A20" s="2" t="s">
        <v>16</v>
      </c>
      <c r="B20" s="2"/>
      <c r="E20" s="41" t="s">
        <v>137</v>
      </c>
      <c r="F20" s="41"/>
      <c r="G20" s="41"/>
    </row>
    <row r="22" spans="1:7" x14ac:dyDescent="0.25">
      <c r="A22" s="2" t="s">
        <v>17</v>
      </c>
      <c r="B22" s="2"/>
      <c r="E22" s="41" t="s">
        <v>138</v>
      </c>
      <c r="F22" s="41"/>
      <c r="G22" s="41"/>
    </row>
    <row r="24" spans="1:7" ht="18.75" customHeight="1" x14ac:dyDescent="0.25">
      <c r="A24" s="2" t="s">
        <v>18</v>
      </c>
      <c r="B24" s="2"/>
      <c r="E24" s="42" t="s">
        <v>139</v>
      </c>
      <c r="F24" s="42"/>
      <c r="G24" s="42"/>
    </row>
    <row r="26" spans="1:7" x14ac:dyDescent="0.25">
      <c r="A26" s="2" t="s">
        <v>19</v>
      </c>
      <c r="B26" s="2"/>
      <c r="E26" s="41"/>
      <c r="F26" s="41"/>
      <c r="G26" s="41"/>
    </row>
    <row r="29" spans="1:7" x14ac:dyDescent="0.25">
      <c r="B29" s="2"/>
    </row>
    <row r="31" spans="1:7" x14ac:dyDescent="0.25">
      <c r="B31" s="2"/>
    </row>
    <row r="33" spans="2:2" x14ac:dyDescent="0.25">
      <c r="B33" s="2"/>
    </row>
  </sheetData>
  <mergeCells count="13">
    <mergeCell ref="F1:G1"/>
    <mergeCell ref="E16:G16"/>
    <mergeCell ref="E18:G18"/>
    <mergeCell ref="E20:G20"/>
    <mergeCell ref="E22:G22"/>
    <mergeCell ref="E24:G24"/>
    <mergeCell ref="E26:G26"/>
    <mergeCell ref="E8:G8"/>
    <mergeCell ref="E10:G10"/>
    <mergeCell ref="E12:G12"/>
    <mergeCell ref="E14:G14"/>
    <mergeCell ref="E2:G2"/>
    <mergeCell ref="A6:G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view="pageBreakPreview" zoomScale="75" zoomScaleNormal="60" zoomScaleSheetLayoutView="75" workbookViewId="0">
      <pane xSplit="2" ySplit="9" topLeftCell="C100" activePane="bottomRight" state="frozen"/>
      <selection pane="topRight" activeCell="C1" sqref="C1"/>
      <selection pane="bottomLeft" activeCell="A9" sqref="A9"/>
      <selection pane="bottomRight" activeCell="L9" sqref="L9"/>
    </sheetView>
  </sheetViews>
  <sheetFormatPr defaultRowHeight="18.75" x14ac:dyDescent="0.25"/>
  <cols>
    <col min="1" max="1" width="10.85546875" style="7" customWidth="1"/>
    <col min="2" max="2" width="64.42578125" style="7" customWidth="1"/>
    <col min="3" max="3" width="14.5703125" style="7" customWidth="1"/>
    <col min="4" max="5" width="26.28515625" style="7" customWidth="1"/>
    <col min="6" max="6" width="30.7109375" style="7" customWidth="1"/>
    <col min="7" max="254" width="9.140625" style="7"/>
    <col min="255" max="255" width="9.7109375" style="7" customWidth="1"/>
    <col min="256" max="256" width="28" style="7" customWidth="1"/>
    <col min="257" max="257" width="12.28515625" style="7" customWidth="1"/>
    <col min="258" max="259" width="27.5703125" style="7" customWidth="1"/>
    <col min="260" max="260" width="24.140625" style="7" customWidth="1"/>
    <col min="261" max="510" width="9.140625" style="7"/>
    <col min="511" max="511" width="9.7109375" style="7" customWidth="1"/>
    <col min="512" max="512" width="28" style="7" customWidth="1"/>
    <col min="513" max="513" width="12.28515625" style="7" customWidth="1"/>
    <col min="514" max="515" width="27.5703125" style="7" customWidth="1"/>
    <col min="516" max="516" width="24.140625" style="7" customWidth="1"/>
    <col min="517" max="766" width="9.140625" style="7"/>
    <col min="767" max="767" width="9.7109375" style="7" customWidth="1"/>
    <col min="768" max="768" width="28" style="7" customWidth="1"/>
    <col min="769" max="769" width="12.28515625" style="7" customWidth="1"/>
    <col min="770" max="771" width="27.5703125" style="7" customWidth="1"/>
    <col min="772" max="772" width="24.140625" style="7" customWidth="1"/>
    <col min="773" max="1022" width="9.140625" style="7"/>
    <col min="1023" max="1023" width="9.7109375" style="7" customWidth="1"/>
    <col min="1024" max="1024" width="28" style="7" customWidth="1"/>
    <col min="1025" max="1025" width="12.28515625" style="7" customWidth="1"/>
    <col min="1026" max="1027" width="27.5703125" style="7" customWidth="1"/>
    <col min="1028" max="1028" width="24.140625" style="7" customWidth="1"/>
    <col min="1029" max="1278" width="9.140625" style="7"/>
    <col min="1279" max="1279" width="9.7109375" style="7" customWidth="1"/>
    <col min="1280" max="1280" width="28" style="7" customWidth="1"/>
    <col min="1281" max="1281" width="12.28515625" style="7" customWidth="1"/>
    <col min="1282" max="1283" width="27.5703125" style="7" customWidth="1"/>
    <col min="1284" max="1284" width="24.140625" style="7" customWidth="1"/>
    <col min="1285" max="1534" width="9.140625" style="7"/>
    <col min="1535" max="1535" width="9.7109375" style="7" customWidth="1"/>
    <col min="1536" max="1536" width="28" style="7" customWidth="1"/>
    <col min="1537" max="1537" width="12.28515625" style="7" customWidth="1"/>
    <col min="1538" max="1539" width="27.5703125" style="7" customWidth="1"/>
    <col min="1540" max="1540" width="24.140625" style="7" customWidth="1"/>
    <col min="1541" max="1790" width="9.140625" style="7"/>
    <col min="1791" max="1791" width="9.7109375" style="7" customWidth="1"/>
    <col min="1792" max="1792" width="28" style="7" customWidth="1"/>
    <col min="1793" max="1793" width="12.28515625" style="7" customWidth="1"/>
    <col min="1794" max="1795" width="27.5703125" style="7" customWidth="1"/>
    <col min="1796" max="1796" width="24.140625" style="7" customWidth="1"/>
    <col min="1797" max="2046" width="9.140625" style="7"/>
    <col min="2047" max="2047" width="9.7109375" style="7" customWidth="1"/>
    <col min="2048" max="2048" width="28" style="7" customWidth="1"/>
    <col min="2049" max="2049" width="12.28515625" style="7" customWidth="1"/>
    <col min="2050" max="2051" width="27.5703125" style="7" customWidth="1"/>
    <col min="2052" max="2052" width="24.140625" style="7" customWidth="1"/>
    <col min="2053" max="2302" width="9.140625" style="7"/>
    <col min="2303" max="2303" width="9.7109375" style="7" customWidth="1"/>
    <col min="2304" max="2304" width="28" style="7" customWidth="1"/>
    <col min="2305" max="2305" width="12.28515625" style="7" customWidth="1"/>
    <col min="2306" max="2307" width="27.5703125" style="7" customWidth="1"/>
    <col min="2308" max="2308" width="24.140625" style="7" customWidth="1"/>
    <col min="2309" max="2558" width="9.140625" style="7"/>
    <col min="2559" max="2559" width="9.7109375" style="7" customWidth="1"/>
    <col min="2560" max="2560" width="28" style="7" customWidth="1"/>
    <col min="2561" max="2561" width="12.28515625" style="7" customWidth="1"/>
    <col min="2562" max="2563" width="27.5703125" style="7" customWidth="1"/>
    <col min="2564" max="2564" width="24.140625" style="7" customWidth="1"/>
    <col min="2565" max="2814" width="9.140625" style="7"/>
    <col min="2815" max="2815" width="9.7109375" style="7" customWidth="1"/>
    <col min="2816" max="2816" width="28" style="7" customWidth="1"/>
    <col min="2817" max="2817" width="12.28515625" style="7" customWidth="1"/>
    <col min="2818" max="2819" width="27.5703125" style="7" customWidth="1"/>
    <col min="2820" max="2820" width="24.140625" style="7" customWidth="1"/>
    <col min="2821" max="3070" width="9.140625" style="7"/>
    <col min="3071" max="3071" width="9.7109375" style="7" customWidth="1"/>
    <col min="3072" max="3072" width="28" style="7" customWidth="1"/>
    <col min="3073" max="3073" width="12.28515625" style="7" customWidth="1"/>
    <col min="3074" max="3075" width="27.5703125" style="7" customWidth="1"/>
    <col min="3076" max="3076" width="24.140625" style="7" customWidth="1"/>
    <col min="3077" max="3326" width="9.140625" style="7"/>
    <col min="3327" max="3327" width="9.7109375" style="7" customWidth="1"/>
    <col min="3328" max="3328" width="28" style="7" customWidth="1"/>
    <col min="3329" max="3329" width="12.28515625" style="7" customWidth="1"/>
    <col min="3330" max="3331" width="27.5703125" style="7" customWidth="1"/>
    <col min="3332" max="3332" width="24.140625" style="7" customWidth="1"/>
    <col min="3333" max="3582" width="9.140625" style="7"/>
    <col min="3583" max="3583" width="9.7109375" style="7" customWidth="1"/>
    <col min="3584" max="3584" width="28" style="7" customWidth="1"/>
    <col min="3585" max="3585" width="12.28515625" style="7" customWidth="1"/>
    <col min="3586" max="3587" width="27.5703125" style="7" customWidth="1"/>
    <col min="3588" max="3588" width="24.140625" style="7" customWidth="1"/>
    <col min="3589" max="3838" width="9.140625" style="7"/>
    <col min="3839" max="3839" width="9.7109375" style="7" customWidth="1"/>
    <col min="3840" max="3840" width="28" style="7" customWidth="1"/>
    <col min="3841" max="3841" width="12.28515625" style="7" customWidth="1"/>
    <col min="3842" max="3843" width="27.5703125" style="7" customWidth="1"/>
    <col min="3844" max="3844" width="24.140625" style="7" customWidth="1"/>
    <col min="3845" max="4094" width="9.140625" style="7"/>
    <col min="4095" max="4095" width="9.7109375" style="7" customWidth="1"/>
    <col min="4096" max="4096" width="28" style="7" customWidth="1"/>
    <col min="4097" max="4097" width="12.28515625" style="7" customWidth="1"/>
    <col min="4098" max="4099" width="27.5703125" style="7" customWidth="1"/>
    <col min="4100" max="4100" width="24.140625" style="7" customWidth="1"/>
    <col min="4101" max="4350" width="9.140625" style="7"/>
    <col min="4351" max="4351" width="9.7109375" style="7" customWidth="1"/>
    <col min="4352" max="4352" width="28" style="7" customWidth="1"/>
    <col min="4353" max="4353" width="12.28515625" style="7" customWidth="1"/>
    <col min="4354" max="4355" width="27.5703125" style="7" customWidth="1"/>
    <col min="4356" max="4356" width="24.140625" style="7" customWidth="1"/>
    <col min="4357" max="4606" width="9.140625" style="7"/>
    <col min="4607" max="4607" width="9.7109375" style="7" customWidth="1"/>
    <col min="4608" max="4608" width="28" style="7" customWidth="1"/>
    <col min="4609" max="4609" width="12.28515625" style="7" customWidth="1"/>
    <col min="4610" max="4611" width="27.5703125" style="7" customWidth="1"/>
    <col min="4612" max="4612" width="24.140625" style="7" customWidth="1"/>
    <col min="4613" max="4862" width="9.140625" style="7"/>
    <col min="4863" max="4863" width="9.7109375" style="7" customWidth="1"/>
    <col min="4864" max="4864" width="28" style="7" customWidth="1"/>
    <col min="4865" max="4865" width="12.28515625" style="7" customWidth="1"/>
    <col min="4866" max="4867" width="27.5703125" style="7" customWidth="1"/>
    <col min="4868" max="4868" width="24.140625" style="7" customWidth="1"/>
    <col min="4869" max="5118" width="9.140625" style="7"/>
    <col min="5119" max="5119" width="9.7109375" style="7" customWidth="1"/>
    <col min="5120" max="5120" width="28" style="7" customWidth="1"/>
    <col min="5121" max="5121" width="12.28515625" style="7" customWidth="1"/>
    <col min="5122" max="5123" width="27.5703125" style="7" customWidth="1"/>
    <col min="5124" max="5124" width="24.140625" style="7" customWidth="1"/>
    <col min="5125" max="5374" width="9.140625" style="7"/>
    <col min="5375" max="5375" width="9.7109375" style="7" customWidth="1"/>
    <col min="5376" max="5376" width="28" style="7" customWidth="1"/>
    <col min="5377" max="5377" width="12.28515625" style="7" customWidth="1"/>
    <col min="5378" max="5379" width="27.5703125" style="7" customWidth="1"/>
    <col min="5380" max="5380" width="24.140625" style="7" customWidth="1"/>
    <col min="5381" max="5630" width="9.140625" style="7"/>
    <col min="5631" max="5631" width="9.7109375" style="7" customWidth="1"/>
    <col min="5632" max="5632" width="28" style="7" customWidth="1"/>
    <col min="5633" max="5633" width="12.28515625" style="7" customWidth="1"/>
    <col min="5634" max="5635" width="27.5703125" style="7" customWidth="1"/>
    <col min="5636" max="5636" width="24.140625" style="7" customWidth="1"/>
    <col min="5637" max="5886" width="9.140625" style="7"/>
    <col min="5887" max="5887" width="9.7109375" style="7" customWidth="1"/>
    <col min="5888" max="5888" width="28" style="7" customWidth="1"/>
    <col min="5889" max="5889" width="12.28515625" style="7" customWidth="1"/>
    <col min="5890" max="5891" width="27.5703125" style="7" customWidth="1"/>
    <col min="5892" max="5892" width="24.140625" style="7" customWidth="1"/>
    <col min="5893" max="6142" width="9.140625" style="7"/>
    <col min="6143" max="6143" width="9.7109375" style="7" customWidth="1"/>
    <col min="6144" max="6144" width="28" style="7" customWidth="1"/>
    <col min="6145" max="6145" width="12.28515625" style="7" customWidth="1"/>
    <col min="6146" max="6147" width="27.5703125" style="7" customWidth="1"/>
    <col min="6148" max="6148" width="24.140625" style="7" customWidth="1"/>
    <col min="6149" max="6398" width="9.140625" style="7"/>
    <col min="6399" max="6399" width="9.7109375" style="7" customWidth="1"/>
    <col min="6400" max="6400" width="28" style="7" customWidth="1"/>
    <col min="6401" max="6401" width="12.28515625" style="7" customWidth="1"/>
    <col min="6402" max="6403" width="27.5703125" style="7" customWidth="1"/>
    <col min="6404" max="6404" width="24.140625" style="7" customWidth="1"/>
    <col min="6405" max="6654" width="9.140625" style="7"/>
    <col min="6655" max="6655" width="9.7109375" style="7" customWidth="1"/>
    <col min="6656" max="6656" width="28" style="7" customWidth="1"/>
    <col min="6657" max="6657" width="12.28515625" style="7" customWidth="1"/>
    <col min="6658" max="6659" width="27.5703125" style="7" customWidth="1"/>
    <col min="6660" max="6660" width="24.140625" style="7" customWidth="1"/>
    <col min="6661" max="6910" width="9.140625" style="7"/>
    <col min="6911" max="6911" width="9.7109375" style="7" customWidth="1"/>
    <col min="6912" max="6912" width="28" style="7" customWidth="1"/>
    <col min="6913" max="6913" width="12.28515625" style="7" customWidth="1"/>
    <col min="6914" max="6915" width="27.5703125" style="7" customWidth="1"/>
    <col min="6916" max="6916" width="24.140625" style="7" customWidth="1"/>
    <col min="6917" max="7166" width="9.140625" style="7"/>
    <col min="7167" max="7167" width="9.7109375" style="7" customWidth="1"/>
    <col min="7168" max="7168" width="28" style="7" customWidth="1"/>
    <col min="7169" max="7169" width="12.28515625" style="7" customWidth="1"/>
    <col min="7170" max="7171" width="27.5703125" style="7" customWidth="1"/>
    <col min="7172" max="7172" width="24.140625" style="7" customWidth="1"/>
    <col min="7173" max="7422" width="9.140625" style="7"/>
    <col min="7423" max="7423" width="9.7109375" style="7" customWidth="1"/>
    <col min="7424" max="7424" width="28" style="7" customWidth="1"/>
    <col min="7425" max="7425" width="12.28515625" style="7" customWidth="1"/>
    <col min="7426" max="7427" width="27.5703125" style="7" customWidth="1"/>
    <col min="7428" max="7428" width="24.140625" style="7" customWidth="1"/>
    <col min="7429" max="7678" width="9.140625" style="7"/>
    <col min="7679" max="7679" width="9.7109375" style="7" customWidth="1"/>
    <col min="7680" max="7680" width="28" style="7" customWidth="1"/>
    <col min="7681" max="7681" width="12.28515625" style="7" customWidth="1"/>
    <col min="7682" max="7683" width="27.5703125" style="7" customWidth="1"/>
    <col min="7684" max="7684" width="24.140625" style="7" customWidth="1"/>
    <col min="7685" max="7934" width="9.140625" style="7"/>
    <col min="7935" max="7935" width="9.7109375" style="7" customWidth="1"/>
    <col min="7936" max="7936" width="28" style="7" customWidth="1"/>
    <col min="7937" max="7937" width="12.28515625" style="7" customWidth="1"/>
    <col min="7938" max="7939" width="27.5703125" style="7" customWidth="1"/>
    <col min="7940" max="7940" width="24.140625" style="7" customWidth="1"/>
    <col min="7941" max="8190" width="9.140625" style="7"/>
    <col min="8191" max="8191" width="9.7109375" style="7" customWidth="1"/>
    <col min="8192" max="8192" width="28" style="7" customWidth="1"/>
    <col min="8193" max="8193" width="12.28515625" style="7" customWidth="1"/>
    <col min="8194" max="8195" width="27.5703125" style="7" customWidth="1"/>
    <col min="8196" max="8196" width="24.140625" style="7" customWidth="1"/>
    <col min="8197" max="8446" width="9.140625" style="7"/>
    <col min="8447" max="8447" width="9.7109375" style="7" customWidth="1"/>
    <col min="8448" max="8448" width="28" style="7" customWidth="1"/>
    <col min="8449" max="8449" width="12.28515625" style="7" customWidth="1"/>
    <col min="8450" max="8451" width="27.5703125" style="7" customWidth="1"/>
    <col min="8452" max="8452" width="24.140625" style="7" customWidth="1"/>
    <col min="8453" max="8702" width="9.140625" style="7"/>
    <col min="8703" max="8703" width="9.7109375" style="7" customWidth="1"/>
    <col min="8704" max="8704" width="28" style="7" customWidth="1"/>
    <col min="8705" max="8705" width="12.28515625" style="7" customWidth="1"/>
    <col min="8706" max="8707" width="27.5703125" style="7" customWidth="1"/>
    <col min="8708" max="8708" width="24.140625" style="7" customWidth="1"/>
    <col min="8709" max="8958" width="9.140625" style="7"/>
    <col min="8959" max="8959" width="9.7109375" style="7" customWidth="1"/>
    <col min="8960" max="8960" width="28" style="7" customWidth="1"/>
    <col min="8961" max="8961" width="12.28515625" style="7" customWidth="1"/>
    <col min="8962" max="8963" width="27.5703125" style="7" customWidth="1"/>
    <col min="8964" max="8964" width="24.140625" style="7" customWidth="1"/>
    <col min="8965" max="9214" width="9.140625" style="7"/>
    <col min="9215" max="9215" width="9.7109375" style="7" customWidth="1"/>
    <col min="9216" max="9216" width="28" style="7" customWidth="1"/>
    <col min="9217" max="9217" width="12.28515625" style="7" customWidth="1"/>
    <col min="9218" max="9219" width="27.5703125" style="7" customWidth="1"/>
    <col min="9220" max="9220" width="24.140625" style="7" customWidth="1"/>
    <col min="9221" max="9470" width="9.140625" style="7"/>
    <col min="9471" max="9471" width="9.7109375" style="7" customWidth="1"/>
    <col min="9472" max="9472" width="28" style="7" customWidth="1"/>
    <col min="9473" max="9473" width="12.28515625" style="7" customWidth="1"/>
    <col min="9474" max="9475" width="27.5703125" style="7" customWidth="1"/>
    <col min="9476" max="9476" width="24.140625" style="7" customWidth="1"/>
    <col min="9477" max="9726" width="9.140625" style="7"/>
    <col min="9727" max="9727" width="9.7109375" style="7" customWidth="1"/>
    <col min="9728" max="9728" width="28" style="7" customWidth="1"/>
    <col min="9729" max="9729" width="12.28515625" style="7" customWidth="1"/>
    <col min="9730" max="9731" width="27.5703125" style="7" customWidth="1"/>
    <col min="9732" max="9732" width="24.140625" style="7" customWidth="1"/>
    <col min="9733" max="9982" width="9.140625" style="7"/>
    <col min="9983" max="9983" width="9.7109375" style="7" customWidth="1"/>
    <col min="9984" max="9984" width="28" style="7" customWidth="1"/>
    <col min="9985" max="9985" width="12.28515625" style="7" customWidth="1"/>
    <col min="9986" max="9987" width="27.5703125" style="7" customWidth="1"/>
    <col min="9988" max="9988" width="24.140625" style="7" customWidth="1"/>
    <col min="9989" max="10238" width="9.140625" style="7"/>
    <col min="10239" max="10239" width="9.7109375" style="7" customWidth="1"/>
    <col min="10240" max="10240" width="28" style="7" customWidth="1"/>
    <col min="10241" max="10241" width="12.28515625" style="7" customWidth="1"/>
    <col min="10242" max="10243" width="27.5703125" style="7" customWidth="1"/>
    <col min="10244" max="10244" width="24.140625" style="7" customWidth="1"/>
    <col min="10245" max="10494" width="9.140625" style="7"/>
    <col min="10495" max="10495" width="9.7109375" style="7" customWidth="1"/>
    <col min="10496" max="10496" width="28" style="7" customWidth="1"/>
    <col min="10497" max="10497" width="12.28515625" style="7" customWidth="1"/>
    <col min="10498" max="10499" width="27.5703125" style="7" customWidth="1"/>
    <col min="10500" max="10500" width="24.140625" style="7" customWidth="1"/>
    <col min="10501" max="10750" width="9.140625" style="7"/>
    <col min="10751" max="10751" width="9.7109375" style="7" customWidth="1"/>
    <col min="10752" max="10752" width="28" style="7" customWidth="1"/>
    <col min="10753" max="10753" width="12.28515625" style="7" customWidth="1"/>
    <col min="10754" max="10755" width="27.5703125" style="7" customWidth="1"/>
    <col min="10756" max="10756" width="24.140625" style="7" customWidth="1"/>
    <col min="10757" max="11006" width="9.140625" style="7"/>
    <col min="11007" max="11007" width="9.7109375" style="7" customWidth="1"/>
    <col min="11008" max="11008" width="28" style="7" customWidth="1"/>
    <col min="11009" max="11009" width="12.28515625" style="7" customWidth="1"/>
    <col min="11010" max="11011" width="27.5703125" style="7" customWidth="1"/>
    <col min="11012" max="11012" width="24.140625" style="7" customWidth="1"/>
    <col min="11013" max="11262" width="9.140625" style="7"/>
    <col min="11263" max="11263" width="9.7109375" style="7" customWidth="1"/>
    <col min="11264" max="11264" width="28" style="7" customWidth="1"/>
    <col min="11265" max="11265" width="12.28515625" style="7" customWidth="1"/>
    <col min="11266" max="11267" width="27.5703125" style="7" customWidth="1"/>
    <col min="11268" max="11268" width="24.140625" style="7" customWidth="1"/>
    <col min="11269" max="11518" width="9.140625" style="7"/>
    <col min="11519" max="11519" width="9.7109375" style="7" customWidth="1"/>
    <col min="11520" max="11520" width="28" style="7" customWidth="1"/>
    <col min="11521" max="11521" width="12.28515625" style="7" customWidth="1"/>
    <col min="11522" max="11523" width="27.5703125" style="7" customWidth="1"/>
    <col min="11524" max="11524" width="24.140625" style="7" customWidth="1"/>
    <col min="11525" max="11774" width="9.140625" style="7"/>
    <col min="11775" max="11775" width="9.7109375" style="7" customWidth="1"/>
    <col min="11776" max="11776" width="28" style="7" customWidth="1"/>
    <col min="11777" max="11777" width="12.28515625" style="7" customWidth="1"/>
    <col min="11778" max="11779" width="27.5703125" style="7" customWidth="1"/>
    <col min="11780" max="11780" width="24.140625" style="7" customWidth="1"/>
    <col min="11781" max="12030" width="9.140625" style="7"/>
    <col min="12031" max="12031" width="9.7109375" style="7" customWidth="1"/>
    <col min="12032" max="12032" width="28" style="7" customWidth="1"/>
    <col min="12033" max="12033" width="12.28515625" style="7" customWidth="1"/>
    <col min="12034" max="12035" width="27.5703125" style="7" customWidth="1"/>
    <col min="12036" max="12036" width="24.140625" style="7" customWidth="1"/>
    <col min="12037" max="12286" width="9.140625" style="7"/>
    <col min="12287" max="12287" width="9.7109375" style="7" customWidth="1"/>
    <col min="12288" max="12288" width="28" style="7" customWidth="1"/>
    <col min="12289" max="12289" width="12.28515625" style="7" customWidth="1"/>
    <col min="12290" max="12291" width="27.5703125" style="7" customWidth="1"/>
    <col min="12292" max="12292" width="24.140625" style="7" customWidth="1"/>
    <col min="12293" max="12542" width="9.140625" style="7"/>
    <col min="12543" max="12543" width="9.7109375" style="7" customWidth="1"/>
    <col min="12544" max="12544" width="28" style="7" customWidth="1"/>
    <col min="12545" max="12545" width="12.28515625" style="7" customWidth="1"/>
    <col min="12546" max="12547" width="27.5703125" style="7" customWidth="1"/>
    <col min="12548" max="12548" width="24.140625" style="7" customWidth="1"/>
    <col min="12549" max="12798" width="9.140625" style="7"/>
    <col min="12799" max="12799" width="9.7109375" style="7" customWidth="1"/>
    <col min="12800" max="12800" width="28" style="7" customWidth="1"/>
    <col min="12801" max="12801" width="12.28515625" style="7" customWidth="1"/>
    <col min="12802" max="12803" width="27.5703125" style="7" customWidth="1"/>
    <col min="12804" max="12804" width="24.140625" style="7" customWidth="1"/>
    <col min="12805" max="13054" width="9.140625" style="7"/>
    <col min="13055" max="13055" width="9.7109375" style="7" customWidth="1"/>
    <col min="13056" max="13056" width="28" style="7" customWidth="1"/>
    <col min="13057" max="13057" width="12.28515625" style="7" customWidth="1"/>
    <col min="13058" max="13059" width="27.5703125" style="7" customWidth="1"/>
    <col min="13060" max="13060" width="24.140625" style="7" customWidth="1"/>
    <col min="13061" max="13310" width="9.140625" style="7"/>
    <col min="13311" max="13311" width="9.7109375" style="7" customWidth="1"/>
    <col min="13312" max="13312" width="28" style="7" customWidth="1"/>
    <col min="13313" max="13313" width="12.28515625" style="7" customWidth="1"/>
    <col min="13314" max="13315" width="27.5703125" style="7" customWidth="1"/>
    <col min="13316" max="13316" width="24.140625" style="7" customWidth="1"/>
    <col min="13317" max="13566" width="9.140625" style="7"/>
    <col min="13567" max="13567" width="9.7109375" style="7" customWidth="1"/>
    <col min="13568" max="13568" width="28" style="7" customWidth="1"/>
    <col min="13569" max="13569" width="12.28515625" style="7" customWidth="1"/>
    <col min="13570" max="13571" width="27.5703125" style="7" customWidth="1"/>
    <col min="13572" max="13572" width="24.140625" style="7" customWidth="1"/>
    <col min="13573" max="13822" width="9.140625" style="7"/>
    <col min="13823" max="13823" width="9.7109375" style="7" customWidth="1"/>
    <col min="13824" max="13824" width="28" style="7" customWidth="1"/>
    <col min="13825" max="13825" width="12.28515625" style="7" customWidth="1"/>
    <col min="13826" max="13827" width="27.5703125" style="7" customWidth="1"/>
    <col min="13828" max="13828" width="24.140625" style="7" customWidth="1"/>
    <col min="13829" max="14078" width="9.140625" style="7"/>
    <col min="14079" max="14079" width="9.7109375" style="7" customWidth="1"/>
    <col min="14080" max="14080" width="28" style="7" customWidth="1"/>
    <col min="14081" max="14081" width="12.28515625" style="7" customWidth="1"/>
    <col min="14082" max="14083" width="27.5703125" style="7" customWidth="1"/>
    <col min="14084" max="14084" width="24.140625" style="7" customWidth="1"/>
    <col min="14085" max="14334" width="9.140625" style="7"/>
    <col min="14335" max="14335" width="9.7109375" style="7" customWidth="1"/>
    <col min="14336" max="14336" width="28" style="7" customWidth="1"/>
    <col min="14337" max="14337" width="12.28515625" style="7" customWidth="1"/>
    <col min="14338" max="14339" width="27.5703125" style="7" customWidth="1"/>
    <col min="14340" max="14340" width="24.140625" style="7" customWidth="1"/>
    <col min="14341" max="14590" width="9.140625" style="7"/>
    <col min="14591" max="14591" width="9.7109375" style="7" customWidth="1"/>
    <col min="14592" max="14592" width="28" style="7" customWidth="1"/>
    <col min="14593" max="14593" width="12.28515625" style="7" customWidth="1"/>
    <col min="14594" max="14595" width="27.5703125" style="7" customWidth="1"/>
    <col min="14596" max="14596" width="24.140625" style="7" customWidth="1"/>
    <col min="14597" max="14846" width="9.140625" style="7"/>
    <col min="14847" max="14847" width="9.7109375" style="7" customWidth="1"/>
    <col min="14848" max="14848" width="28" style="7" customWidth="1"/>
    <col min="14849" max="14849" width="12.28515625" style="7" customWidth="1"/>
    <col min="14850" max="14851" width="27.5703125" style="7" customWidth="1"/>
    <col min="14852" max="14852" width="24.140625" style="7" customWidth="1"/>
    <col min="14853" max="15102" width="9.140625" style="7"/>
    <col min="15103" max="15103" width="9.7109375" style="7" customWidth="1"/>
    <col min="15104" max="15104" width="28" style="7" customWidth="1"/>
    <col min="15105" max="15105" width="12.28515625" style="7" customWidth="1"/>
    <col min="15106" max="15107" width="27.5703125" style="7" customWidth="1"/>
    <col min="15108" max="15108" width="24.140625" style="7" customWidth="1"/>
    <col min="15109" max="15358" width="9.140625" style="7"/>
    <col min="15359" max="15359" width="9.7109375" style="7" customWidth="1"/>
    <col min="15360" max="15360" width="28" style="7" customWidth="1"/>
    <col min="15361" max="15361" width="12.28515625" style="7" customWidth="1"/>
    <col min="15362" max="15363" width="27.5703125" style="7" customWidth="1"/>
    <col min="15364" max="15364" width="24.140625" style="7" customWidth="1"/>
    <col min="15365" max="15614" width="9.140625" style="7"/>
    <col min="15615" max="15615" width="9.7109375" style="7" customWidth="1"/>
    <col min="15616" max="15616" width="28" style="7" customWidth="1"/>
    <col min="15617" max="15617" width="12.28515625" style="7" customWidth="1"/>
    <col min="15618" max="15619" width="27.5703125" style="7" customWidth="1"/>
    <col min="15620" max="15620" width="24.140625" style="7" customWidth="1"/>
    <col min="15621" max="15870" width="9.140625" style="7"/>
    <col min="15871" max="15871" width="9.7109375" style="7" customWidth="1"/>
    <col min="15872" max="15872" width="28" style="7" customWidth="1"/>
    <col min="15873" max="15873" width="12.28515625" style="7" customWidth="1"/>
    <col min="15874" max="15875" width="27.5703125" style="7" customWidth="1"/>
    <col min="15876" max="15876" width="24.140625" style="7" customWidth="1"/>
    <col min="15877" max="16126" width="9.140625" style="7"/>
    <col min="16127" max="16127" width="9.7109375" style="7" customWidth="1"/>
    <col min="16128" max="16128" width="28" style="7" customWidth="1"/>
    <col min="16129" max="16129" width="12.28515625" style="7" customWidth="1"/>
    <col min="16130" max="16131" width="27.5703125" style="7" customWidth="1"/>
    <col min="16132" max="16132" width="24.140625" style="7" customWidth="1"/>
    <col min="16133" max="16384" width="9.140625" style="7"/>
  </cols>
  <sheetData>
    <row r="1" spans="1:6" ht="54" customHeight="1" x14ac:dyDescent="0.25">
      <c r="E1" s="34"/>
      <c r="F1" s="34"/>
    </row>
    <row r="2" spans="1:6" ht="96" customHeight="1" x14ac:dyDescent="0.25">
      <c r="F2" s="8" t="s">
        <v>43</v>
      </c>
    </row>
    <row r="4" spans="1:6" x14ac:dyDescent="0.25">
      <c r="F4" s="26"/>
    </row>
    <row r="6" spans="1:6" x14ac:dyDescent="0.25">
      <c r="A6" s="43" t="s">
        <v>44</v>
      </c>
      <c r="B6" s="44"/>
      <c r="C6" s="44"/>
      <c r="D6" s="44"/>
      <c r="E6" s="44"/>
      <c r="F6" s="44"/>
    </row>
    <row r="9" spans="1:6" s="6" customFormat="1" ht="78" customHeight="1" x14ac:dyDescent="0.25">
      <c r="A9" s="11" t="s">
        <v>20</v>
      </c>
      <c r="B9" s="11" t="s">
        <v>21</v>
      </c>
      <c r="C9" s="11" t="s">
        <v>22</v>
      </c>
      <c r="D9" s="11" t="s">
        <v>125</v>
      </c>
      <c r="E9" s="11" t="s">
        <v>140</v>
      </c>
      <c r="F9" s="11" t="s">
        <v>127</v>
      </c>
    </row>
    <row r="10" spans="1:6" ht="39.75" customHeight="1" x14ac:dyDescent="0.25">
      <c r="A10" s="12" t="s">
        <v>23</v>
      </c>
      <c r="B10" s="13" t="s">
        <v>45</v>
      </c>
      <c r="C10" s="12" t="s">
        <v>34</v>
      </c>
      <c r="D10" s="14">
        <f>D12+D62+D75</f>
        <v>3351327.3389999997</v>
      </c>
      <c r="E10" s="14">
        <f t="shared" ref="E10:F10" si="0">E12+E62+E75</f>
        <v>3359845.1986501357</v>
      </c>
      <c r="F10" s="14">
        <f t="shared" si="0"/>
        <v>3323811.7790000001</v>
      </c>
    </row>
    <row r="11" spans="1:6" ht="20.25" customHeight="1" x14ac:dyDescent="0.25">
      <c r="A11" s="9"/>
      <c r="B11" s="10" t="s">
        <v>36</v>
      </c>
      <c r="C11" s="9"/>
      <c r="D11" s="15"/>
      <c r="E11" s="15"/>
      <c r="F11" s="15"/>
    </row>
    <row r="12" spans="1:6" ht="39.75" customHeight="1" x14ac:dyDescent="0.25">
      <c r="A12" s="17" t="s">
        <v>24</v>
      </c>
      <c r="B12" s="18" t="s">
        <v>46</v>
      </c>
      <c r="C12" s="17" t="s">
        <v>34</v>
      </c>
      <c r="D12" s="19">
        <f>D13+D16</f>
        <v>951517.90899999999</v>
      </c>
      <c r="E12" s="19">
        <f t="shared" ref="E12:F12" si="1">E13+E16</f>
        <v>974000.00003553741</v>
      </c>
      <c r="F12" s="19">
        <f t="shared" si="1"/>
        <v>973999.99699999997</v>
      </c>
    </row>
    <row r="13" spans="1:6" ht="22.5" customHeight="1" x14ac:dyDescent="0.25">
      <c r="A13" s="9" t="s">
        <v>47</v>
      </c>
      <c r="B13" s="10" t="s">
        <v>48</v>
      </c>
      <c r="C13" s="9" t="s">
        <v>34</v>
      </c>
      <c r="D13" s="15">
        <f>D14+D15</f>
        <v>0</v>
      </c>
      <c r="E13" s="15">
        <f t="shared" ref="E13:F13" si="2">E14+E15</f>
        <v>0</v>
      </c>
      <c r="F13" s="15">
        <f t="shared" si="2"/>
        <v>0</v>
      </c>
    </row>
    <row r="14" spans="1:6" ht="22.5" customHeight="1" x14ac:dyDescent="0.25">
      <c r="A14" s="9"/>
      <c r="B14" s="10" t="s">
        <v>49</v>
      </c>
      <c r="C14" s="9" t="s">
        <v>34</v>
      </c>
      <c r="D14" s="15">
        <f>D22+D29+D36+D43+D50+D57</f>
        <v>0</v>
      </c>
      <c r="E14" s="15">
        <f t="shared" ref="E14:F15" si="3">E22+E29+E36+E43+E50+E57</f>
        <v>0</v>
      </c>
      <c r="F14" s="15">
        <f t="shared" si="3"/>
        <v>0</v>
      </c>
    </row>
    <row r="15" spans="1:6" ht="22.5" customHeight="1" x14ac:dyDescent="0.25">
      <c r="A15" s="9"/>
      <c r="B15" s="10" t="s">
        <v>50</v>
      </c>
      <c r="C15" s="9" t="s">
        <v>34</v>
      </c>
      <c r="D15" s="15">
        <f>D23+D30+D37+D44+D51+D58</f>
        <v>0</v>
      </c>
      <c r="E15" s="15">
        <f t="shared" si="3"/>
        <v>0</v>
      </c>
      <c r="F15" s="15">
        <f t="shared" si="3"/>
        <v>0</v>
      </c>
    </row>
    <row r="16" spans="1:6" ht="22.5" customHeight="1" x14ac:dyDescent="0.25">
      <c r="A16" s="9" t="s">
        <v>51</v>
      </c>
      <c r="B16" s="10" t="s">
        <v>52</v>
      </c>
      <c r="C16" s="9" t="s">
        <v>34</v>
      </c>
      <c r="D16" s="15">
        <f>D17+D18</f>
        <v>951517.90899999999</v>
      </c>
      <c r="E16" s="15">
        <f t="shared" ref="E16" si="4">E17+E18</f>
        <v>974000.00003553741</v>
      </c>
      <c r="F16" s="15">
        <f t="shared" ref="F16" si="5">F17+F18</f>
        <v>973999.99699999997</v>
      </c>
    </row>
    <row r="17" spans="1:6" ht="22.5" customHeight="1" x14ac:dyDescent="0.25">
      <c r="A17" s="9"/>
      <c r="B17" s="10" t="s">
        <v>49</v>
      </c>
      <c r="C17" s="9" t="s">
        <v>34</v>
      </c>
      <c r="D17" s="15">
        <f>D25+D32+D39+D46+D53+D60</f>
        <v>484661.33700000006</v>
      </c>
      <c r="E17" s="15">
        <f t="shared" ref="E17:E18" si="6">E25+E32+E39+E46+E53+E60</f>
        <v>491666.70130921091</v>
      </c>
      <c r="F17" s="15">
        <f t="shared" ref="F17" si="7">F25+F32+F39+F46+F53+F60</f>
        <v>491666.74200000003</v>
      </c>
    </row>
    <row r="18" spans="1:6" ht="22.5" customHeight="1" x14ac:dyDescent="0.25">
      <c r="A18" s="9"/>
      <c r="B18" s="10" t="s">
        <v>50</v>
      </c>
      <c r="C18" s="9" t="s">
        <v>34</v>
      </c>
      <c r="D18" s="15">
        <f>D26+D33+D40+D47+D54+D61</f>
        <v>466856.57199999999</v>
      </c>
      <c r="E18" s="15">
        <f t="shared" si="6"/>
        <v>482333.29872632644</v>
      </c>
      <c r="F18" s="15">
        <f t="shared" ref="F18" si="8">F26+F33+F40+F47+F54+F61</f>
        <v>482333.25499999995</v>
      </c>
    </row>
    <row r="19" spans="1:6" ht="22.5" customHeight="1" x14ac:dyDescent="0.25">
      <c r="A19" s="9"/>
      <c r="B19" s="10" t="s">
        <v>36</v>
      </c>
      <c r="C19" s="9" t="s">
        <v>34</v>
      </c>
      <c r="D19" s="15"/>
      <c r="E19" s="15"/>
      <c r="F19" s="15"/>
    </row>
    <row r="20" spans="1:6" ht="96.75" customHeight="1" x14ac:dyDescent="0.25">
      <c r="A20" s="9" t="s">
        <v>53</v>
      </c>
      <c r="B20" s="10" t="s">
        <v>54</v>
      </c>
      <c r="C20" s="9" t="s">
        <v>34</v>
      </c>
      <c r="D20" s="15">
        <f>D21+D24</f>
        <v>344434.37199999997</v>
      </c>
      <c r="E20" s="15">
        <f t="shared" ref="E20" si="9">E21+E24</f>
        <v>332264.72960450139</v>
      </c>
      <c r="F20" s="15">
        <f t="shared" ref="F20" si="10">F21+F24</f>
        <v>567821.69999999995</v>
      </c>
    </row>
    <row r="21" spans="1:6" ht="21" customHeight="1" x14ac:dyDescent="0.25">
      <c r="A21" s="9" t="s">
        <v>55</v>
      </c>
      <c r="B21" s="10" t="s">
        <v>48</v>
      </c>
      <c r="C21" s="9" t="s">
        <v>34</v>
      </c>
      <c r="D21" s="15">
        <f>D22+D23</f>
        <v>0</v>
      </c>
      <c r="E21" s="15">
        <f t="shared" ref="E21" si="11">E22+E23</f>
        <v>0</v>
      </c>
      <c r="F21" s="15">
        <f t="shared" ref="F21" si="12">F22+F23</f>
        <v>0</v>
      </c>
    </row>
    <row r="22" spans="1:6" ht="21" customHeight="1" x14ac:dyDescent="0.25">
      <c r="A22" s="9"/>
      <c r="B22" s="10" t="s">
        <v>49</v>
      </c>
      <c r="C22" s="9" t="s">
        <v>34</v>
      </c>
      <c r="D22" s="15"/>
      <c r="E22" s="15"/>
      <c r="F22" s="15"/>
    </row>
    <row r="23" spans="1:6" ht="21" customHeight="1" x14ac:dyDescent="0.25">
      <c r="A23" s="9"/>
      <c r="B23" s="10" t="s">
        <v>50</v>
      </c>
      <c r="C23" s="9" t="s">
        <v>34</v>
      </c>
      <c r="D23" s="15"/>
      <c r="E23" s="15"/>
      <c r="F23" s="15"/>
    </row>
    <row r="24" spans="1:6" ht="21" customHeight="1" x14ac:dyDescent="0.25">
      <c r="A24" s="9" t="s">
        <v>56</v>
      </c>
      <c r="B24" s="10" t="s">
        <v>52</v>
      </c>
      <c r="C24" s="9" t="s">
        <v>34</v>
      </c>
      <c r="D24" s="15">
        <f>D25+D26</f>
        <v>344434.37199999997</v>
      </c>
      <c r="E24" s="15">
        <f t="shared" ref="E24" si="13">E25+E26</f>
        <v>332264.72960450139</v>
      </c>
      <c r="F24" s="15">
        <f t="shared" ref="F24" si="14">F25+F26</f>
        <v>567821.69999999995</v>
      </c>
    </row>
    <row r="25" spans="1:6" ht="21" customHeight="1" x14ac:dyDescent="0.25">
      <c r="A25" s="9"/>
      <c r="B25" s="10" t="s">
        <v>49</v>
      </c>
      <c r="C25" s="9" t="s">
        <v>34</v>
      </c>
      <c r="D25" s="15">
        <v>172070.97399999999</v>
      </c>
      <c r="E25" s="15">
        <f>'[1]1пг'!$C$85*1000</f>
        <v>165424.96288602488</v>
      </c>
      <c r="F25" s="15">
        <v>285250.40000000002</v>
      </c>
    </row>
    <row r="26" spans="1:6" ht="21" customHeight="1" x14ac:dyDescent="0.25">
      <c r="A26" s="9"/>
      <c r="B26" s="10" t="s">
        <v>50</v>
      </c>
      <c r="C26" s="9" t="s">
        <v>34</v>
      </c>
      <c r="D26" s="15">
        <v>172363.39799999999</v>
      </c>
      <c r="E26" s="15">
        <f>'[1]2пг'!$C$70*1000</f>
        <v>166839.76671847649</v>
      </c>
      <c r="F26" s="15">
        <v>282571.3</v>
      </c>
    </row>
    <row r="27" spans="1:6" ht="73.5" customHeight="1" x14ac:dyDescent="0.25">
      <c r="A27" s="9" t="s">
        <v>57</v>
      </c>
      <c r="B27" s="10" t="s">
        <v>58</v>
      </c>
      <c r="C27" s="9" t="s">
        <v>34</v>
      </c>
      <c r="D27" s="15">
        <f>D28+D31</f>
        <v>10301.968000000001</v>
      </c>
      <c r="E27" s="15">
        <f t="shared" ref="E27" si="15">E28+E31</f>
        <v>3866.6509506068096</v>
      </c>
      <c r="F27" s="15">
        <f t="shared" ref="F27" si="16">F28+F31</f>
        <v>85704.9</v>
      </c>
    </row>
    <row r="28" spans="1:6" ht="22.5" customHeight="1" x14ac:dyDescent="0.25">
      <c r="A28" s="9" t="s">
        <v>59</v>
      </c>
      <c r="B28" s="10" t="s">
        <v>48</v>
      </c>
      <c r="C28" s="9" t="s">
        <v>34</v>
      </c>
      <c r="D28" s="15">
        <f>D29+D30</f>
        <v>0</v>
      </c>
      <c r="E28" s="15">
        <f t="shared" ref="E28" si="17">E29+E30</f>
        <v>0</v>
      </c>
      <c r="F28" s="15">
        <f t="shared" ref="F28" si="18">F29+F30</f>
        <v>0</v>
      </c>
    </row>
    <row r="29" spans="1:6" ht="22.5" customHeight="1" x14ac:dyDescent="0.25">
      <c r="A29" s="9"/>
      <c r="B29" s="10" t="s">
        <v>49</v>
      </c>
      <c r="C29" s="9" t="s">
        <v>34</v>
      </c>
      <c r="D29" s="15"/>
      <c r="E29" s="15"/>
      <c r="F29" s="15"/>
    </row>
    <row r="30" spans="1:6" ht="22.5" customHeight="1" x14ac:dyDescent="0.25">
      <c r="A30" s="9"/>
      <c r="B30" s="10" t="s">
        <v>50</v>
      </c>
      <c r="C30" s="9" t="s">
        <v>34</v>
      </c>
      <c r="D30" s="15"/>
      <c r="E30" s="15"/>
      <c r="F30" s="15"/>
    </row>
    <row r="31" spans="1:6" ht="22.5" customHeight="1" x14ac:dyDescent="0.25">
      <c r="A31" s="9" t="s">
        <v>60</v>
      </c>
      <c r="B31" s="10" t="s">
        <v>52</v>
      </c>
      <c r="C31" s="9" t="s">
        <v>34</v>
      </c>
      <c r="D31" s="15">
        <f>D32+D33</f>
        <v>10301.968000000001</v>
      </c>
      <c r="E31" s="15">
        <f t="shared" ref="E31" si="19">E32+E33</f>
        <v>3866.6509506068096</v>
      </c>
      <c r="F31" s="15">
        <f t="shared" ref="F31" si="20">F32+F33</f>
        <v>85704.9</v>
      </c>
    </row>
    <row r="32" spans="1:6" ht="22.5" customHeight="1" x14ac:dyDescent="0.25">
      <c r="A32" s="9"/>
      <c r="B32" s="10" t="s">
        <v>49</v>
      </c>
      <c r="C32" s="9" t="s">
        <v>34</v>
      </c>
      <c r="D32" s="15">
        <v>5200.3119999999999</v>
      </c>
      <c r="E32" s="15">
        <f>'[1]1пг'!$C$94*1000</f>
        <v>1985.2361980837586</v>
      </c>
      <c r="F32" s="15">
        <v>43986.7</v>
      </c>
    </row>
    <row r="33" spans="1:6" ht="22.5" customHeight="1" x14ac:dyDescent="0.25">
      <c r="A33" s="9"/>
      <c r="B33" s="10" t="s">
        <v>50</v>
      </c>
      <c r="C33" s="9" t="s">
        <v>34</v>
      </c>
      <c r="D33" s="15">
        <v>5101.6559999999999</v>
      </c>
      <c r="E33" s="15">
        <f>'[1]2пг'!$C$79*1000</f>
        <v>1881.414752523051</v>
      </c>
      <c r="F33" s="15">
        <v>41718.199999999997</v>
      </c>
    </row>
    <row r="34" spans="1:6" ht="77.25" customHeight="1" x14ac:dyDescent="0.25">
      <c r="A34" s="9" t="s">
        <v>61</v>
      </c>
      <c r="B34" s="10" t="s">
        <v>62</v>
      </c>
      <c r="C34" s="9" t="s">
        <v>34</v>
      </c>
      <c r="D34" s="15">
        <f>D35+D38</f>
        <v>0</v>
      </c>
      <c r="E34" s="15">
        <f t="shared" ref="E34" si="21">E35+E38</f>
        <v>0</v>
      </c>
      <c r="F34" s="15">
        <f t="shared" ref="F34" si="22">F35+F38</f>
        <v>0</v>
      </c>
    </row>
    <row r="35" spans="1:6" ht="24.75" customHeight="1" x14ac:dyDescent="0.25">
      <c r="A35" s="9" t="s">
        <v>63</v>
      </c>
      <c r="B35" s="10" t="s">
        <v>48</v>
      </c>
      <c r="C35" s="9" t="s">
        <v>34</v>
      </c>
      <c r="D35" s="15">
        <f>D36+D37</f>
        <v>0</v>
      </c>
      <c r="E35" s="15">
        <f t="shared" ref="E35" si="23">E36+E37</f>
        <v>0</v>
      </c>
      <c r="F35" s="15">
        <f t="shared" ref="F35" si="24">F36+F37</f>
        <v>0</v>
      </c>
    </row>
    <row r="36" spans="1:6" ht="24.75" customHeight="1" x14ac:dyDescent="0.25">
      <c r="A36" s="9"/>
      <c r="B36" s="10" t="s">
        <v>49</v>
      </c>
      <c r="C36" s="9" t="s">
        <v>34</v>
      </c>
      <c r="D36" s="15">
        <v>0</v>
      </c>
      <c r="E36" s="15"/>
      <c r="F36" s="15"/>
    </row>
    <row r="37" spans="1:6" ht="24.75" customHeight="1" x14ac:dyDescent="0.25">
      <c r="A37" s="9"/>
      <c r="B37" s="10" t="s">
        <v>50</v>
      </c>
      <c r="C37" s="9" t="s">
        <v>34</v>
      </c>
      <c r="D37" s="15"/>
      <c r="E37" s="15"/>
      <c r="F37" s="15"/>
    </row>
    <row r="38" spans="1:6" ht="24.75" customHeight="1" x14ac:dyDescent="0.25">
      <c r="A38" s="9" t="s">
        <v>64</v>
      </c>
      <c r="B38" s="10" t="s">
        <v>52</v>
      </c>
      <c r="C38" s="9" t="s">
        <v>34</v>
      </c>
      <c r="D38" s="15">
        <f>D39+D40</f>
        <v>0</v>
      </c>
      <c r="E38" s="15">
        <f t="shared" ref="E38" si="25">E39+E40</f>
        <v>0</v>
      </c>
      <c r="F38" s="15">
        <f t="shared" ref="F38" si="26">F39+F40</f>
        <v>0</v>
      </c>
    </row>
    <row r="39" spans="1:6" ht="24.75" customHeight="1" x14ac:dyDescent="0.25">
      <c r="A39" s="9"/>
      <c r="B39" s="10" t="s">
        <v>49</v>
      </c>
      <c r="C39" s="9" t="s">
        <v>34</v>
      </c>
      <c r="D39" s="15">
        <v>0</v>
      </c>
      <c r="E39" s="15"/>
      <c r="F39" s="15"/>
    </row>
    <row r="40" spans="1:6" ht="24.75" customHeight="1" x14ac:dyDescent="0.25">
      <c r="A40" s="9"/>
      <c r="B40" s="10" t="s">
        <v>50</v>
      </c>
      <c r="C40" s="9" t="s">
        <v>34</v>
      </c>
      <c r="D40" s="15">
        <v>0</v>
      </c>
      <c r="E40" s="15"/>
      <c r="F40" s="15"/>
    </row>
    <row r="41" spans="1:6" ht="94.5" customHeight="1" x14ac:dyDescent="0.25">
      <c r="A41" s="9" t="s">
        <v>65</v>
      </c>
      <c r="B41" s="10" t="s">
        <v>66</v>
      </c>
      <c r="C41" s="9" t="s">
        <v>34</v>
      </c>
      <c r="D41" s="15">
        <f>D42+D45</f>
        <v>0</v>
      </c>
      <c r="E41" s="15">
        <f t="shared" ref="E41" si="27">E42+E45</f>
        <v>0</v>
      </c>
      <c r="F41" s="15">
        <f t="shared" ref="F41" si="28">F42+F45</f>
        <v>0</v>
      </c>
    </row>
    <row r="42" spans="1:6" ht="24" customHeight="1" x14ac:dyDescent="0.25">
      <c r="A42" s="9" t="s">
        <v>67</v>
      </c>
      <c r="B42" s="10" t="s">
        <v>48</v>
      </c>
      <c r="C42" s="9" t="s">
        <v>34</v>
      </c>
      <c r="D42" s="15">
        <f>D43+D44</f>
        <v>0</v>
      </c>
      <c r="E42" s="15">
        <f t="shared" ref="E42" si="29">E43+E44</f>
        <v>0</v>
      </c>
      <c r="F42" s="15">
        <f t="shared" ref="F42" si="30">F43+F44</f>
        <v>0</v>
      </c>
    </row>
    <row r="43" spans="1:6" ht="24" customHeight="1" x14ac:dyDescent="0.25">
      <c r="A43" s="9"/>
      <c r="B43" s="10" t="s">
        <v>49</v>
      </c>
      <c r="C43" s="9" t="s">
        <v>34</v>
      </c>
      <c r="D43" s="15">
        <v>0</v>
      </c>
      <c r="E43" s="15"/>
      <c r="F43" s="15"/>
    </row>
    <row r="44" spans="1:6" ht="24" customHeight="1" x14ac:dyDescent="0.25">
      <c r="A44" s="9"/>
      <c r="B44" s="10" t="s">
        <v>50</v>
      </c>
      <c r="C44" s="9" t="s">
        <v>34</v>
      </c>
      <c r="D44" s="15">
        <v>0</v>
      </c>
      <c r="E44" s="15"/>
      <c r="F44" s="15"/>
    </row>
    <row r="45" spans="1:6" ht="24" customHeight="1" x14ac:dyDescent="0.25">
      <c r="A45" s="9" t="s">
        <v>68</v>
      </c>
      <c r="B45" s="10" t="s">
        <v>52</v>
      </c>
      <c r="C45" s="9" t="s">
        <v>34</v>
      </c>
      <c r="D45" s="15">
        <f>D46+D47</f>
        <v>0</v>
      </c>
      <c r="E45" s="15">
        <f t="shared" ref="E45" si="31">E46+E47</f>
        <v>0</v>
      </c>
      <c r="F45" s="15">
        <f t="shared" ref="F45" si="32">F46+F47</f>
        <v>0</v>
      </c>
    </row>
    <row r="46" spans="1:6" ht="24" customHeight="1" x14ac:dyDescent="0.25">
      <c r="A46" s="9"/>
      <c r="B46" s="10" t="s">
        <v>49</v>
      </c>
      <c r="C46" s="9" t="s">
        <v>34</v>
      </c>
      <c r="D46" s="15">
        <v>0</v>
      </c>
      <c r="E46" s="15"/>
      <c r="F46" s="15"/>
    </row>
    <row r="47" spans="1:6" ht="24" customHeight="1" x14ac:dyDescent="0.25">
      <c r="A47" s="9"/>
      <c r="B47" s="10" t="s">
        <v>50</v>
      </c>
      <c r="C47" s="9" t="s">
        <v>34</v>
      </c>
      <c r="D47" s="15">
        <v>0</v>
      </c>
      <c r="E47" s="15"/>
      <c r="F47" s="15"/>
    </row>
    <row r="48" spans="1:6" ht="37.5" customHeight="1" x14ac:dyDescent="0.25">
      <c r="A48" s="9" t="s">
        <v>69</v>
      </c>
      <c r="B48" s="10" t="s">
        <v>70</v>
      </c>
      <c r="C48" s="9" t="s">
        <v>34</v>
      </c>
      <c r="D48" s="15">
        <f>D49+D52</f>
        <v>226750.40299999999</v>
      </c>
      <c r="E48" s="15">
        <f t="shared" ref="E48" si="33">E49+E52</f>
        <v>264810.16232098022</v>
      </c>
      <c r="F48" s="15">
        <f t="shared" ref="F48" si="34">F49+F52</f>
        <v>298365.15899999999</v>
      </c>
    </row>
    <row r="49" spans="1:6" ht="24" customHeight="1" x14ac:dyDescent="0.25">
      <c r="A49" s="9" t="s">
        <v>71</v>
      </c>
      <c r="B49" s="10" t="s">
        <v>48</v>
      </c>
      <c r="C49" s="9" t="s">
        <v>34</v>
      </c>
      <c r="D49" s="15">
        <f>D50+D51</f>
        <v>0</v>
      </c>
      <c r="E49" s="15">
        <f t="shared" ref="E49" si="35">E50+E51</f>
        <v>0</v>
      </c>
      <c r="F49" s="15">
        <f t="shared" ref="F49" si="36">F50+F51</f>
        <v>0</v>
      </c>
    </row>
    <row r="50" spans="1:6" ht="24" customHeight="1" x14ac:dyDescent="0.25">
      <c r="A50" s="9"/>
      <c r="B50" s="10" t="s">
        <v>49</v>
      </c>
      <c r="C50" s="9" t="s">
        <v>34</v>
      </c>
      <c r="D50" s="15"/>
      <c r="E50" s="15"/>
      <c r="F50" s="15"/>
    </row>
    <row r="51" spans="1:6" ht="24" customHeight="1" x14ac:dyDescent="0.25">
      <c r="A51" s="9"/>
      <c r="B51" s="10" t="s">
        <v>50</v>
      </c>
      <c r="C51" s="9" t="s">
        <v>34</v>
      </c>
      <c r="D51" s="15"/>
      <c r="E51" s="15"/>
      <c r="F51" s="15"/>
    </row>
    <row r="52" spans="1:6" ht="24" customHeight="1" x14ac:dyDescent="0.25">
      <c r="A52" s="9" t="s">
        <v>72</v>
      </c>
      <c r="B52" s="10" t="s">
        <v>52</v>
      </c>
      <c r="C52" s="9" t="s">
        <v>34</v>
      </c>
      <c r="D52" s="15">
        <f>D53+D54</f>
        <v>226750.40299999999</v>
      </c>
      <c r="E52" s="15">
        <f t="shared" ref="E52" si="37">E53+E54</f>
        <v>264810.16232098022</v>
      </c>
      <c r="F52" s="15">
        <f t="shared" ref="F52" si="38">F53+F54</f>
        <v>298365.15899999999</v>
      </c>
    </row>
    <row r="53" spans="1:6" ht="24" customHeight="1" x14ac:dyDescent="0.25">
      <c r="A53" s="9"/>
      <c r="B53" s="10" t="s">
        <v>49</v>
      </c>
      <c r="C53" s="9" t="s">
        <v>34</v>
      </c>
      <c r="D53" s="15">
        <v>115753.16800000001</v>
      </c>
      <c r="E53" s="15">
        <f>'[1]1пг'!$C$103*1000</f>
        <v>134160.74506565335</v>
      </c>
      <c r="F53" s="15">
        <v>151287.28</v>
      </c>
    </row>
    <row r="54" spans="1:6" ht="24" customHeight="1" x14ac:dyDescent="0.25">
      <c r="A54" s="9"/>
      <c r="B54" s="10" t="s">
        <v>50</v>
      </c>
      <c r="C54" s="9" t="s">
        <v>34</v>
      </c>
      <c r="D54" s="15">
        <v>110997.235</v>
      </c>
      <c r="E54" s="15">
        <f>'[1]2пг'!$C$88*1000</f>
        <v>130649.41725532686</v>
      </c>
      <c r="F54" s="15">
        <v>147077.87899999999</v>
      </c>
    </row>
    <row r="55" spans="1:6" ht="26.25" customHeight="1" x14ac:dyDescent="0.25">
      <c r="A55" s="9" t="s">
        <v>73</v>
      </c>
      <c r="B55" s="10" t="s">
        <v>74</v>
      </c>
      <c r="C55" s="9" t="s">
        <v>34</v>
      </c>
      <c r="D55" s="15">
        <f>D56+D59</f>
        <v>370031.16599999997</v>
      </c>
      <c r="E55" s="15">
        <f t="shared" ref="E55" si="39">E56+E59</f>
        <v>373058.45715944894</v>
      </c>
      <c r="F55" s="15">
        <f t="shared" ref="F55" si="40">F56+F59</f>
        <v>22108.237999999998</v>
      </c>
    </row>
    <row r="56" spans="1:6" ht="24" customHeight="1" x14ac:dyDescent="0.25">
      <c r="A56" s="9" t="s">
        <v>75</v>
      </c>
      <c r="B56" s="10" t="s">
        <v>48</v>
      </c>
      <c r="C56" s="9" t="s">
        <v>34</v>
      </c>
      <c r="D56" s="15">
        <f>D57+D58</f>
        <v>0</v>
      </c>
      <c r="E56" s="15">
        <f t="shared" ref="E56" si="41">E57+E58</f>
        <v>0</v>
      </c>
      <c r="F56" s="15">
        <f t="shared" ref="F56" si="42">F57+F58</f>
        <v>0</v>
      </c>
    </row>
    <row r="57" spans="1:6" ht="24" customHeight="1" x14ac:dyDescent="0.25">
      <c r="A57" s="9"/>
      <c r="B57" s="10" t="s">
        <v>49</v>
      </c>
      <c r="C57" s="9" t="s">
        <v>34</v>
      </c>
      <c r="D57" s="15"/>
      <c r="E57" s="15"/>
      <c r="F57" s="15"/>
    </row>
    <row r="58" spans="1:6" ht="24" customHeight="1" x14ac:dyDescent="0.25">
      <c r="A58" s="9"/>
      <c r="B58" s="10" t="s">
        <v>50</v>
      </c>
      <c r="C58" s="9" t="s">
        <v>34</v>
      </c>
      <c r="D58" s="15"/>
      <c r="E58" s="15"/>
      <c r="F58" s="15"/>
    </row>
    <row r="59" spans="1:6" ht="24" customHeight="1" x14ac:dyDescent="0.25">
      <c r="A59" s="9" t="s">
        <v>76</v>
      </c>
      <c r="B59" s="10" t="s">
        <v>52</v>
      </c>
      <c r="C59" s="9" t="s">
        <v>34</v>
      </c>
      <c r="D59" s="15">
        <f>D60+D61</f>
        <v>370031.16599999997</v>
      </c>
      <c r="E59" s="15">
        <f t="shared" ref="E59" si="43">E60+E61</f>
        <v>373058.45715944894</v>
      </c>
      <c r="F59" s="15">
        <f t="shared" ref="F59" si="44">F60+F61</f>
        <v>22108.237999999998</v>
      </c>
    </row>
    <row r="60" spans="1:6" ht="24" customHeight="1" x14ac:dyDescent="0.25">
      <c r="A60" s="9"/>
      <c r="B60" s="10" t="s">
        <v>49</v>
      </c>
      <c r="C60" s="9" t="s">
        <v>34</v>
      </c>
      <c r="D60" s="15">
        <v>191636.883</v>
      </c>
      <c r="E60" s="15">
        <v>190095.75715944893</v>
      </c>
      <c r="F60" s="15">
        <v>11142.361999999999</v>
      </c>
    </row>
    <row r="61" spans="1:6" ht="24" customHeight="1" x14ac:dyDescent="0.25">
      <c r="A61" s="9"/>
      <c r="B61" s="10" t="s">
        <v>50</v>
      </c>
      <c r="C61" s="9" t="s">
        <v>34</v>
      </c>
      <c r="D61" s="15">
        <v>178394.283</v>
      </c>
      <c r="E61" s="15">
        <v>182962.7</v>
      </c>
      <c r="F61" s="15">
        <v>10965.876</v>
      </c>
    </row>
    <row r="62" spans="1:6" ht="75" customHeight="1" x14ac:dyDescent="0.25">
      <c r="A62" s="17" t="s">
        <v>25</v>
      </c>
      <c r="B62" s="18" t="s">
        <v>77</v>
      </c>
      <c r="C62" s="17" t="s">
        <v>34</v>
      </c>
      <c r="D62" s="19">
        <f>D63+D66+D69+D72</f>
        <v>1872007.334</v>
      </c>
      <c r="E62" s="19">
        <f t="shared" ref="E62" si="45">E63+E66+E69+E72</f>
        <v>1809459.1986145985</v>
      </c>
      <c r="F62" s="19">
        <f t="shared" ref="F62" si="46">F63+F66+F69+F72</f>
        <v>1814680.7820000001</v>
      </c>
    </row>
    <row r="63" spans="1:6" ht="22.5" customHeight="1" x14ac:dyDescent="0.25">
      <c r="A63" s="9"/>
      <c r="B63" s="10" t="s">
        <v>78</v>
      </c>
      <c r="C63" s="9" t="s">
        <v>34</v>
      </c>
      <c r="D63" s="15">
        <f>D64+D65</f>
        <v>701754.39800000004</v>
      </c>
      <c r="E63" s="15">
        <f t="shared" ref="E63" si="47">E64+E65</f>
        <v>272105.48007760302</v>
      </c>
      <c r="F63" s="15">
        <f t="shared" ref="F63" si="48">F64+F65</f>
        <v>0</v>
      </c>
    </row>
    <row r="64" spans="1:6" ht="22.5" customHeight="1" x14ac:dyDescent="0.25">
      <c r="A64" s="9"/>
      <c r="B64" s="10" t="s">
        <v>49</v>
      </c>
      <c r="C64" s="9" t="s">
        <v>34</v>
      </c>
      <c r="D64" s="15">
        <v>358123.26400000002</v>
      </c>
      <c r="E64" s="15">
        <f>'[1]1пг'!$C$23*1000</f>
        <v>272105.48007760302</v>
      </c>
      <c r="F64" s="23"/>
    </row>
    <row r="65" spans="1:6" ht="22.5" customHeight="1" x14ac:dyDescent="0.25">
      <c r="A65" s="9"/>
      <c r="B65" s="10" t="s">
        <v>50</v>
      </c>
      <c r="C65" s="9" t="s">
        <v>34</v>
      </c>
      <c r="D65" s="15">
        <v>343631.13400000002</v>
      </c>
      <c r="E65" s="15"/>
      <c r="F65" s="23"/>
    </row>
    <row r="66" spans="1:6" ht="22.5" customHeight="1" x14ac:dyDescent="0.25">
      <c r="A66" s="9"/>
      <c r="B66" s="10" t="s">
        <v>79</v>
      </c>
      <c r="C66" s="9" t="s">
        <v>34</v>
      </c>
      <c r="D66" s="15">
        <f>D67+D68</f>
        <v>429477.76699999999</v>
      </c>
      <c r="E66" s="15">
        <f t="shared" ref="E66" si="49">E67+E68</f>
        <v>577350.45949290297</v>
      </c>
      <c r="F66" s="15">
        <f t="shared" ref="F66" si="50">F67+F68</f>
        <v>878456.30300000007</v>
      </c>
    </row>
    <row r="67" spans="1:6" ht="22.5" customHeight="1" x14ac:dyDescent="0.25">
      <c r="A67" s="9"/>
      <c r="B67" s="10" t="s">
        <v>49</v>
      </c>
      <c r="C67" s="9" t="s">
        <v>34</v>
      </c>
      <c r="D67" s="15">
        <v>208510.41800000001</v>
      </c>
      <c r="E67" s="15">
        <f>'[1]1пг'!$C$38*1000</f>
        <v>140680.20000000001</v>
      </c>
      <c r="F67" s="15">
        <v>435931.36700000003</v>
      </c>
    </row>
    <row r="68" spans="1:6" ht="22.5" customHeight="1" x14ac:dyDescent="0.25">
      <c r="A68" s="9"/>
      <c r="B68" s="10" t="s">
        <v>50</v>
      </c>
      <c r="C68" s="9" t="s">
        <v>34</v>
      </c>
      <c r="D68" s="15">
        <v>220967.34899999999</v>
      </c>
      <c r="E68" s="15">
        <f>'[1]2пг'!$C$23*1000</f>
        <v>436670.25949290302</v>
      </c>
      <c r="F68" s="15">
        <v>442524.93599999999</v>
      </c>
    </row>
    <row r="69" spans="1:6" ht="22.5" customHeight="1" x14ac:dyDescent="0.25">
      <c r="A69" s="9"/>
      <c r="B69" s="10" t="s">
        <v>80</v>
      </c>
      <c r="C69" s="9" t="s">
        <v>34</v>
      </c>
      <c r="D69" s="15">
        <f>D70+D71</f>
        <v>523533.01699999999</v>
      </c>
      <c r="E69" s="15">
        <f t="shared" ref="E69" si="51">E70+E71</f>
        <v>657854.95904409233</v>
      </c>
      <c r="F69" s="15">
        <f t="shared" ref="F69" si="52">F70+F71</f>
        <v>648796.31499999994</v>
      </c>
    </row>
    <row r="70" spans="1:6" ht="22.5" customHeight="1" x14ac:dyDescent="0.25">
      <c r="A70" s="9"/>
      <c r="B70" s="10" t="s">
        <v>49</v>
      </c>
      <c r="C70" s="9" t="s">
        <v>34</v>
      </c>
      <c r="D70" s="15">
        <v>265759.85100000002</v>
      </c>
      <c r="E70" s="15">
        <f>'[1]1пг'!$C$53*1000</f>
        <v>337888.91853773169</v>
      </c>
      <c r="F70" s="15">
        <v>323985.53899999999</v>
      </c>
    </row>
    <row r="71" spans="1:6" ht="22.5" customHeight="1" x14ac:dyDescent="0.25">
      <c r="A71" s="9"/>
      <c r="B71" s="10" t="s">
        <v>50</v>
      </c>
      <c r="C71" s="9" t="s">
        <v>34</v>
      </c>
      <c r="D71" s="15">
        <v>257773.166</v>
      </c>
      <c r="E71" s="15">
        <f>'[1]2пг'!$C$38*1000</f>
        <v>319966.04050636064</v>
      </c>
      <c r="F71" s="15">
        <v>324810.77600000001</v>
      </c>
    </row>
    <row r="72" spans="1:6" ht="22.5" customHeight="1" x14ac:dyDescent="0.25">
      <c r="A72" s="9"/>
      <c r="B72" s="10" t="s">
        <v>81</v>
      </c>
      <c r="C72" s="9" t="s">
        <v>34</v>
      </c>
      <c r="D72" s="15">
        <f>D73+D74</f>
        <v>217242.152</v>
      </c>
      <c r="E72" s="15">
        <f t="shared" ref="E72" si="53">E73+E74</f>
        <v>302148.3</v>
      </c>
      <c r="F72" s="15">
        <f t="shared" ref="F72" si="54">F73+F74</f>
        <v>287428.16399999999</v>
      </c>
    </row>
    <row r="73" spans="1:6" ht="22.5" customHeight="1" x14ac:dyDescent="0.25">
      <c r="A73" s="9"/>
      <c r="B73" s="10" t="s">
        <v>49</v>
      </c>
      <c r="C73" s="9" t="s">
        <v>34</v>
      </c>
      <c r="D73" s="15">
        <v>109593.299</v>
      </c>
      <c r="E73" s="15">
        <f>'[1]1пг'!$C$68*1000</f>
        <v>151688.19999999998</v>
      </c>
      <c r="F73" s="15">
        <v>144568.08499999999</v>
      </c>
    </row>
    <row r="74" spans="1:6" ht="22.5" customHeight="1" x14ac:dyDescent="0.25">
      <c r="A74" s="9"/>
      <c r="B74" s="10" t="s">
        <v>50</v>
      </c>
      <c r="C74" s="9" t="s">
        <v>34</v>
      </c>
      <c r="D74" s="15">
        <v>107648.853</v>
      </c>
      <c r="E74" s="15">
        <f>'[1]2пг'!$C$53*1000</f>
        <v>150460.1</v>
      </c>
      <c r="F74" s="15">
        <v>142860.079</v>
      </c>
    </row>
    <row r="75" spans="1:6" ht="59.25" customHeight="1" x14ac:dyDescent="0.25">
      <c r="A75" s="17" t="s">
        <v>26</v>
      </c>
      <c r="B75" s="18" t="s">
        <v>82</v>
      </c>
      <c r="C75" s="17" t="s">
        <v>34</v>
      </c>
      <c r="D75" s="19">
        <f>D76+D77</f>
        <v>527802.09600000002</v>
      </c>
      <c r="E75" s="19">
        <f t="shared" ref="E75" si="55">E76+E77</f>
        <v>576386</v>
      </c>
      <c r="F75" s="19">
        <f t="shared" ref="F75" si="56">F76+F77</f>
        <v>535131</v>
      </c>
    </row>
    <row r="76" spans="1:6" ht="22.5" customHeight="1" x14ac:dyDescent="0.25">
      <c r="A76" s="9"/>
      <c r="B76" s="10" t="s">
        <v>83</v>
      </c>
      <c r="C76" s="9" t="s">
        <v>34</v>
      </c>
      <c r="D76" s="15">
        <v>266367.038</v>
      </c>
      <c r="E76" s="15">
        <f>'[1]1пг'!$C$157*1000</f>
        <v>286217.5</v>
      </c>
      <c r="F76" s="15">
        <v>271274.09999999998</v>
      </c>
    </row>
    <row r="77" spans="1:6" ht="22.5" customHeight="1" x14ac:dyDescent="0.25">
      <c r="A77" s="9"/>
      <c r="B77" s="10" t="s">
        <v>84</v>
      </c>
      <c r="C77" s="9" t="s">
        <v>34</v>
      </c>
      <c r="D77" s="15">
        <v>261435.05799999999</v>
      </c>
      <c r="E77" s="15">
        <f>'[1]2пг'!$C$141*1000</f>
        <v>290168.5</v>
      </c>
      <c r="F77" s="15">
        <v>263856.90000000002</v>
      </c>
    </row>
    <row r="78" spans="1:6" ht="30.75" customHeight="1" x14ac:dyDescent="0.25">
      <c r="A78" s="12" t="s">
        <v>28</v>
      </c>
      <c r="B78" s="13" t="s">
        <v>85</v>
      </c>
      <c r="C78" s="12"/>
      <c r="D78" s="14">
        <f>D80+D81+D86</f>
        <v>456.91399999999999</v>
      </c>
      <c r="E78" s="14">
        <f t="shared" ref="E78" si="57">E80+E81+E86</f>
        <v>454.28799999999995</v>
      </c>
      <c r="F78" s="24">
        <f t="shared" ref="F78" si="58">F80+F81+F86</f>
        <v>488.42700000000002</v>
      </c>
    </row>
    <row r="79" spans="1:6" ht="21" customHeight="1" x14ac:dyDescent="0.25">
      <c r="A79" s="9"/>
      <c r="B79" s="10" t="s">
        <v>36</v>
      </c>
      <c r="C79" s="9"/>
      <c r="D79" s="15"/>
      <c r="E79" s="15"/>
      <c r="F79" s="25"/>
    </row>
    <row r="80" spans="1:6" ht="41.25" customHeight="1" x14ac:dyDescent="0.25">
      <c r="A80" s="9" t="s">
        <v>29</v>
      </c>
      <c r="B80" s="10" t="s">
        <v>86</v>
      </c>
      <c r="C80" s="9" t="s">
        <v>87</v>
      </c>
      <c r="D80" s="28">
        <v>443.392</v>
      </c>
      <c r="E80" s="28">
        <v>440.76499999999999</v>
      </c>
      <c r="F80" s="25">
        <v>474.82100000000003</v>
      </c>
    </row>
    <row r="81" spans="1:6" ht="65.25" customHeight="1" x14ac:dyDescent="0.25">
      <c r="A81" s="9" t="s">
        <v>88</v>
      </c>
      <c r="B81" s="10" t="s">
        <v>89</v>
      </c>
      <c r="C81" s="9" t="s">
        <v>87</v>
      </c>
      <c r="D81" s="28">
        <v>13.506999999999998</v>
      </c>
      <c r="E81" s="28">
        <v>13.51</v>
      </c>
      <c r="F81" s="25">
        <f t="shared" ref="F81" si="59">SUM(F82:F85)</f>
        <v>13.593</v>
      </c>
    </row>
    <row r="82" spans="1:6" ht="22.5" customHeight="1" x14ac:dyDescent="0.25">
      <c r="A82" s="9"/>
      <c r="B82" s="10" t="s">
        <v>78</v>
      </c>
      <c r="C82" s="9" t="s">
        <v>87</v>
      </c>
      <c r="D82" s="28">
        <v>12.523</v>
      </c>
      <c r="E82" s="28">
        <v>12.544</v>
      </c>
      <c r="F82" s="47">
        <v>13.48</v>
      </c>
    </row>
    <row r="83" spans="1:6" ht="22.5" customHeight="1" x14ac:dyDescent="0.25">
      <c r="A83" s="9"/>
      <c r="B83" s="10" t="s">
        <v>79</v>
      </c>
      <c r="C83" s="9" t="s">
        <v>87</v>
      </c>
      <c r="D83" s="28">
        <v>0.86</v>
      </c>
      <c r="E83" s="28">
        <v>0.86299999999999999</v>
      </c>
      <c r="F83" s="48"/>
    </row>
    <row r="84" spans="1:6" ht="22.5" customHeight="1" x14ac:dyDescent="0.25">
      <c r="A84" s="9"/>
      <c r="B84" s="10" t="s">
        <v>80</v>
      </c>
      <c r="C84" s="9" t="s">
        <v>87</v>
      </c>
      <c r="D84" s="28">
        <v>0.12</v>
      </c>
      <c r="E84" s="28">
        <v>0.1</v>
      </c>
      <c r="F84" s="27">
        <v>0.109</v>
      </c>
    </row>
    <row r="85" spans="1:6" ht="22.5" customHeight="1" x14ac:dyDescent="0.25">
      <c r="A85" s="9"/>
      <c r="B85" s="10" t="s">
        <v>81</v>
      </c>
      <c r="C85" s="9" t="s">
        <v>87</v>
      </c>
      <c r="D85" s="28">
        <v>4.0000000000000001E-3</v>
      </c>
      <c r="E85" s="28">
        <v>3.0000000000000001E-3</v>
      </c>
      <c r="F85" s="25">
        <v>4.0000000000000001E-3</v>
      </c>
    </row>
    <row r="86" spans="1:6" ht="57" customHeight="1" x14ac:dyDescent="0.25">
      <c r="A86" s="9" t="s">
        <v>90</v>
      </c>
      <c r="B86" s="10" t="s">
        <v>91</v>
      </c>
      <c r="C86" s="9" t="s">
        <v>87</v>
      </c>
      <c r="D86" s="28">
        <v>1.4999999999999999E-2</v>
      </c>
      <c r="E86" s="28">
        <v>1.2999999999999999E-2</v>
      </c>
      <c r="F86" s="25">
        <v>1.2999999999999999E-2</v>
      </c>
    </row>
    <row r="87" spans="1:6" ht="42.75" customHeight="1" x14ac:dyDescent="0.25">
      <c r="A87" s="12" t="s">
        <v>30</v>
      </c>
      <c r="B87" s="13" t="s">
        <v>128</v>
      </c>
      <c r="C87" s="12"/>
      <c r="D87" s="14">
        <f>D89+D90</f>
        <v>495217</v>
      </c>
      <c r="E87" s="14">
        <f>E89+E90</f>
        <v>515292</v>
      </c>
      <c r="F87" s="14">
        <f>F89+F90</f>
        <v>527754</v>
      </c>
    </row>
    <row r="88" spans="1:6" ht="24.75" customHeight="1" x14ac:dyDescent="0.25">
      <c r="A88" s="9"/>
      <c r="B88" s="10" t="s">
        <v>36</v>
      </c>
      <c r="C88" s="9"/>
      <c r="D88" s="15"/>
      <c r="E88" s="15"/>
      <c r="F88" s="15"/>
    </row>
    <row r="89" spans="1:6" ht="39.75" customHeight="1" x14ac:dyDescent="0.25">
      <c r="A89" s="9" t="s">
        <v>31</v>
      </c>
      <c r="B89" s="10" t="s">
        <v>92</v>
      </c>
      <c r="C89" s="9" t="s">
        <v>93</v>
      </c>
      <c r="D89" s="15">
        <v>450904</v>
      </c>
      <c r="E89" s="15">
        <v>470721</v>
      </c>
      <c r="F89" s="15">
        <v>482899</v>
      </c>
    </row>
    <row r="90" spans="1:6" ht="63" customHeight="1" x14ac:dyDescent="0.25">
      <c r="A90" s="9" t="s">
        <v>32</v>
      </c>
      <c r="B90" s="10" t="s">
        <v>94</v>
      </c>
      <c r="C90" s="9" t="s">
        <v>93</v>
      </c>
      <c r="D90" s="15">
        <f>SUM(D91:D94)</f>
        <v>44313</v>
      </c>
      <c r="E90" s="15">
        <f>SUM(E91:E94)</f>
        <v>44571</v>
      </c>
      <c r="F90" s="15">
        <f>SUM(F91:F94)</f>
        <v>44855</v>
      </c>
    </row>
    <row r="91" spans="1:6" ht="22.5" customHeight="1" x14ac:dyDescent="0.25">
      <c r="A91" s="9"/>
      <c r="B91" s="10" t="s">
        <v>78</v>
      </c>
      <c r="C91" s="9" t="s">
        <v>93</v>
      </c>
      <c r="D91" s="15">
        <v>41760</v>
      </c>
      <c r="E91" s="15">
        <v>41940</v>
      </c>
      <c r="F91" s="45">
        <v>44370</v>
      </c>
    </row>
    <row r="92" spans="1:6" ht="22.5" customHeight="1" x14ac:dyDescent="0.25">
      <c r="A92" s="9"/>
      <c r="B92" s="10" t="s">
        <v>79</v>
      </c>
      <c r="C92" s="9" t="s">
        <v>93</v>
      </c>
      <c r="D92" s="15">
        <v>2104</v>
      </c>
      <c r="E92" s="15">
        <v>2148</v>
      </c>
      <c r="F92" s="46"/>
    </row>
    <row r="93" spans="1:6" ht="22.5" customHeight="1" x14ac:dyDescent="0.25">
      <c r="A93" s="9"/>
      <c r="B93" s="10" t="s">
        <v>80</v>
      </c>
      <c r="C93" s="9" t="s">
        <v>93</v>
      </c>
      <c r="D93" s="15">
        <v>396</v>
      </c>
      <c r="E93" s="15">
        <v>395</v>
      </c>
      <c r="F93" s="15">
        <v>397</v>
      </c>
    </row>
    <row r="94" spans="1:6" ht="22.5" customHeight="1" x14ac:dyDescent="0.25">
      <c r="A94" s="9"/>
      <c r="B94" s="10" t="s">
        <v>81</v>
      </c>
      <c r="C94" s="9" t="s">
        <v>93</v>
      </c>
      <c r="D94" s="15">
        <v>53</v>
      </c>
      <c r="E94" s="15">
        <v>88</v>
      </c>
      <c r="F94" s="15">
        <v>88</v>
      </c>
    </row>
    <row r="95" spans="1:6" ht="31.5" customHeight="1" x14ac:dyDescent="0.25">
      <c r="A95" s="12" t="s">
        <v>35</v>
      </c>
      <c r="B95" s="13" t="s">
        <v>95</v>
      </c>
      <c r="C95" s="12" t="s">
        <v>93</v>
      </c>
      <c r="D95" s="14">
        <v>496246</v>
      </c>
      <c r="E95" s="14">
        <v>516227</v>
      </c>
      <c r="F95" s="14">
        <v>528689</v>
      </c>
    </row>
    <row r="96" spans="1:6" ht="45" customHeight="1" x14ac:dyDescent="0.25">
      <c r="A96" s="12" t="s">
        <v>37</v>
      </c>
      <c r="B96" s="13" t="s">
        <v>96</v>
      </c>
      <c r="C96" s="12" t="s">
        <v>113</v>
      </c>
      <c r="D96" s="14">
        <v>852139.01</v>
      </c>
      <c r="E96" s="14">
        <v>799489.41</v>
      </c>
      <c r="F96" s="14">
        <v>863333</v>
      </c>
    </row>
    <row r="97" spans="1:6" ht="42.75" customHeight="1" x14ac:dyDescent="0.25">
      <c r="A97" s="12" t="s">
        <v>97</v>
      </c>
      <c r="B97" s="13" t="s">
        <v>38</v>
      </c>
      <c r="C97" s="12"/>
      <c r="D97" s="14"/>
      <c r="E97" s="14"/>
      <c r="F97" s="14"/>
    </row>
    <row r="98" spans="1:6" ht="31.5" customHeight="1" x14ac:dyDescent="0.25">
      <c r="A98" s="9" t="s">
        <v>98</v>
      </c>
      <c r="B98" s="10" t="s">
        <v>39</v>
      </c>
      <c r="C98" s="9" t="s">
        <v>40</v>
      </c>
      <c r="D98" s="15">
        <v>515</v>
      </c>
      <c r="E98" s="15"/>
      <c r="F98" s="15">
        <v>530</v>
      </c>
    </row>
    <row r="99" spans="1:6" ht="44.25" customHeight="1" x14ac:dyDescent="0.25">
      <c r="A99" s="9" t="s">
        <v>99</v>
      </c>
      <c r="B99" s="10" t="s">
        <v>41</v>
      </c>
      <c r="C99" s="9" t="s">
        <v>114</v>
      </c>
      <c r="D99" s="15">
        <v>33.431617994372203</v>
      </c>
      <c r="E99" s="15"/>
      <c r="F99" s="15">
        <v>40.83</v>
      </c>
    </row>
    <row r="100" spans="1:6" ht="46.5" customHeight="1" x14ac:dyDescent="0.25">
      <c r="A100" s="9" t="s">
        <v>100</v>
      </c>
      <c r="B100" s="10" t="s">
        <v>42</v>
      </c>
      <c r="C100" s="9"/>
      <c r="D100" s="15"/>
      <c r="E100" s="15"/>
      <c r="F100" s="15"/>
    </row>
    <row r="101" spans="1:6" ht="25.5" customHeight="1" x14ac:dyDescent="0.25">
      <c r="A101" s="12" t="s">
        <v>101</v>
      </c>
      <c r="B101" s="13" t="s">
        <v>102</v>
      </c>
      <c r="C101" s="12" t="s">
        <v>113</v>
      </c>
      <c r="D101" s="14">
        <v>58083.14</v>
      </c>
      <c r="E101" s="14"/>
      <c r="F101" s="14">
        <v>39441</v>
      </c>
    </row>
    <row r="102" spans="1:6" ht="22.5" customHeight="1" x14ac:dyDescent="0.25">
      <c r="A102" s="12" t="s">
        <v>103</v>
      </c>
      <c r="B102" s="13" t="s">
        <v>104</v>
      </c>
      <c r="C102" s="12" t="s">
        <v>113</v>
      </c>
      <c r="D102" s="14">
        <v>340904.00870000001</v>
      </c>
      <c r="E102" s="14"/>
      <c r="F102" s="14">
        <v>144958</v>
      </c>
    </row>
    <row r="103" spans="1:6" ht="22.5" customHeight="1" x14ac:dyDescent="0.25">
      <c r="A103" s="12" t="s">
        <v>105</v>
      </c>
      <c r="B103" s="13" t="s">
        <v>106</v>
      </c>
      <c r="C103" s="12" t="s">
        <v>113</v>
      </c>
      <c r="D103" s="14">
        <v>10765.338562499999</v>
      </c>
      <c r="E103" s="14"/>
      <c r="F103" s="14">
        <v>55568</v>
      </c>
    </row>
    <row r="104" spans="1:6" ht="26.25" customHeight="1" x14ac:dyDescent="0.25">
      <c r="A104" s="12" t="s">
        <v>107</v>
      </c>
      <c r="B104" s="13" t="s">
        <v>27</v>
      </c>
      <c r="C104" s="12" t="s">
        <v>113</v>
      </c>
      <c r="D104" s="14">
        <v>-11465.1</v>
      </c>
      <c r="E104" s="14"/>
      <c r="F104" s="14">
        <v>86642</v>
      </c>
    </row>
    <row r="105" spans="1:6" ht="37.5" customHeight="1" x14ac:dyDescent="0.25">
      <c r="A105" s="12" t="s">
        <v>108</v>
      </c>
      <c r="B105" s="13" t="s">
        <v>109</v>
      </c>
      <c r="C105" s="12" t="s">
        <v>112</v>
      </c>
      <c r="D105" s="14">
        <v>3.5</v>
      </c>
      <c r="E105" s="14"/>
      <c r="F105" s="14">
        <v>2.2000000000000002</v>
      </c>
    </row>
    <row r="106" spans="1:6" ht="63.75" customHeight="1" x14ac:dyDescent="0.25">
      <c r="A106" s="12" t="s">
        <v>110</v>
      </c>
      <c r="B106" s="13" t="s">
        <v>111</v>
      </c>
      <c r="C106" s="12"/>
      <c r="D106" s="14"/>
      <c r="E106" s="14"/>
      <c r="F106" s="33" t="s">
        <v>141</v>
      </c>
    </row>
  </sheetData>
  <mergeCells count="4">
    <mergeCell ref="E1:F1"/>
    <mergeCell ref="A6:F6"/>
    <mergeCell ref="F91:F92"/>
    <mergeCell ref="F82:F83"/>
  </mergeCells>
  <hyperlinks>
    <hyperlink ref="F106" r:id="rId1"/>
  </hyperlinks>
  <printOptions horizontalCentered="1"/>
  <pageMargins left="0.19685039370078741" right="0.31496062992125984" top="0.19685039370078741" bottom="0.19685039370078741" header="0.19685039370078741" footer="0.19685039370078741"/>
  <pageSetup paperSize="8" scale="75" orientation="landscape" r:id="rId2"/>
  <headerFooter alignWithMargins="0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topLeftCell="A4" zoomScale="85" zoomScaleNormal="60" zoomScaleSheetLayoutView="85" workbookViewId="0">
      <selection activeCell="O9" sqref="O9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9.7109375" style="7" customWidth="1"/>
    <col min="4" max="5" width="17.140625" style="7" customWidth="1"/>
    <col min="6" max="9" width="18.85546875" style="7" customWidth="1"/>
    <col min="10" max="254" width="9.140625" style="7"/>
    <col min="255" max="255" width="7.7109375" style="7" customWidth="1"/>
    <col min="256" max="256" width="45" style="7" customWidth="1"/>
    <col min="257" max="257" width="17" style="7" customWidth="1"/>
    <col min="258" max="263" width="9.7109375" style="7" customWidth="1"/>
    <col min="264" max="510" width="9.140625" style="7"/>
    <col min="511" max="511" width="7.7109375" style="7" customWidth="1"/>
    <col min="512" max="512" width="45" style="7" customWidth="1"/>
    <col min="513" max="513" width="17" style="7" customWidth="1"/>
    <col min="514" max="519" width="9.7109375" style="7" customWidth="1"/>
    <col min="520" max="766" width="9.140625" style="7"/>
    <col min="767" max="767" width="7.7109375" style="7" customWidth="1"/>
    <col min="768" max="768" width="45" style="7" customWidth="1"/>
    <col min="769" max="769" width="17" style="7" customWidth="1"/>
    <col min="770" max="775" width="9.7109375" style="7" customWidth="1"/>
    <col min="776" max="1022" width="9.140625" style="7"/>
    <col min="1023" max="1023" width="7.7109375" style="7" customWidth="1"/>
    <col min="1024" max="1024" width="45" style="7" customWidth="1"/>
    <col min="1025" max="1025" width="17" style="7" customWidth="1"/>
    <col min="1026" max="1031" width="9.7109375" style="7" customWidth="1"/>
    <col min="1032" max="1278" width="9.140625" style="7"/>
    <col min="1279" max="1279" width="7.7109375" style="7" customWidth="1"/>
    <col min="1280" max="1280" width="45" style="7" customWidth="1"/>
    <col min="1281" max="1281" width="17" style="7" customWidth="1"/>
    <col min="1282" max="1287" width="9.7109375" style="7" customWidth="1"/>
    <col min="1288" max="1534" width="9.140625" style="7"/>
    <col min="1535" max="1535" width="7.7109375" style="7" customWidth="1"/>
    <col min="1536" max="1536" width="45" style="7" customWidth="1"/>
    <col min="1537" max="1537" width="17" style="7" customWidth="1"/>
    <col min="1538" max="1543" width="9.7109375" style="7" customWidth="1"/>
    <col min="1544" max="1790" width="9.140625" style="7"/>
    <col min="1791" max="1791" width="7.7109375" style="7" customWidth="1"/>
    <col min="1792" max="1792" width="45" style="7" customWidth="1"/>
    <col min="1793" max="1793" width="17" style="7" customWidth="1"/>
    <col min="1794" max="1799" width="9.7109375" style="7" customWidth="1"/>
    <col min="1800" max="2046" width="9.140625" style="7"/>
    <col min="2047" max="2047" width="7.7109375" style="7" customWidth="1"/>
    <col min="2048" max="2048" width="45" style="7" customWidth="1"/>
    <col min="2049" max="2049" width="17" style="7" customWidth="1"/>
    <col min="2050" max="2055" width="9.7109375" style="7" customWidth="1"/>
    <col min="2056" max="2302" width="9.140625" style="7"/>
    <col min="2303" max="2303" width="7.7109375" style="7" customWidth="1"/>
    <col min="2304" max="2304" width="45" style="7" customWidth="1"/>
    <col min="2305" max="2305" width="17" style="7" customWidth="1"/>
    <col min="2306" max="2311" width="9.7109375" style="7" customWidth="1"/>
    <col min="2312" max="2558" width="9.140625" style="7"/>
    <col min="2559" max="2559" width="7.7109375" style="7" customWidth="1"/>
    <col min="2560" max="2560" width="45" style="7" customWidth="1"/>
    <col min="2561" max="2561" width="17" style="7" customWidth="1"/>
    <col min="2562" max="2567" width="9.7109375" style="7" customWidth="1"/>
    <col min="2568" max="2814" width="9.140625" style="7"/>
    <col min="2815" max="2815" width="7.7109375" style="7" customWidth="1"/>
    <col min="2816" max="2816" width="45" style="7" customWidth="1"/>
    <col min="2817" max="2817" width="17" style="7" customWidth="1"/>
    <col min="2818" max="2823" width="9.7109375" style="7" customWidth="1"/>
    <col min="2824" max="3070" width="9.140625" style="7"/>
    <col min="3071" max="3071" width="7.7109375" style="7" customWidth="1"/>
    <col min="3072" max="3072" width="45" style="7" customWidth="1"/>
    <col min="3073" max="3073" width="17" style="7" customWidth="1"/>
    <col min="3074" max="3079" width="9.7109375" style="7" customWidth="1"/>
    <col min="3080" max="3326" width="9.140625" style="7"/>
    <col min="3327" max="3327" width="7.7109375" style="7" customWidth="1"/>
    <col min="3328" max="3328" width="45" style="7" customWidth="1"/>
    <col min="3329" max="3329" width="17" style="7" customWidth="1"/>
    <col min="3330" max="3335" width="9.7109375" style="7" customWidth="1"/>
    <col min="3336" max="3582" width="9.140625" style="7"/>
    <col min="3583" max="3583" width="7.7109375" style="7" customWidth="1"/>
    <col min="3584" max="3584" width="45" style="7" customWidth="1"/>
    <col min="3585" max="3585" width="17" style="7" customWidth="1"/>
    <col min="3586" max="3591" width="9.7109375" style="7" customWidth="1"/>
    <col min="3592" max="3838" width="9.140625" style="7"/>
    <col min="3839" max="3839" width="7.7109375" style="7" customWidth="1"/>
    <col min="3840" max="3840" width="45" style="7" customWidth="1"/>
    <col min="3841" max="3841" width="17" style="7" customWidth="1"/>
    <col min="3842" max="3847" width="9.7109375" style="7" customWidth="1"/>
    <col min="3848" max="4094" width="9.140625" style="7"/>
    <col min="4095" max="4095" width="7.7109375" style="7" customWidth="1"/>
    <col min="4096" max="4096" width="45" style="7" customWidth="1"/>
    <col min="4097" max="4097" width="17" style="7" customWidth="1"/>
    <col min="4098" max="4103" width="9.7109375" style="7" customWidth="1"/>
    <col min="4104" max="4350" width="9.140625" style="7"/>
    <col min="4351" max="4351" width="7.7109375" style="7" customWidth="1"/>
    <col min="4352" max="4352" width="45" style="7" customWidth="1"/>
    <col min="4353" max="4353" width="17" style="7" customWidth="1"/>
    <col min="4354" max="4359" width="9.7109375" style="7" customWidth="1"/>
    <col min="4360" max="4606" width="9.140625" style="7"/>
    <col min="4607" max="4607" width="7.7109375" style="7" customWidth="1"/>
    <col min="4608" max="4608" width="45" style="7" customWidth="1"/>
    <col min="4609" max="4609" width="17" style="7" customWidth="1"/>
    <col min="4610" max="4615" width="9.7109375" style="7" customWidth="1"/>
    <col min="4616" max="4862" width="9.140625" style="7"/>
    <col min="4863" max="4863" width="7.7109375" style="7" customWidth="1"/>
    <col min="4864" max="4864" width="45" style="7" customWidth="1"/>
    <col min="4865" max="4865" width="17" style="7" customWidth="1"/>
    <col min="4866" max="4871" width="9.7109375" style="7" customWidth="1"/>
    <col min="4872" max="5118" width="9.140625" style="7"/>
    <col min="5119" max="5119" width="7.7109375" style="7" customWidth="1"/>
    <col min="5120" max="5120" width="45" style="7" customWidth="1"/>
    <col min="5121" max="5121" width="17" style="7" customWidth="1"/>
    <col min="5122" max="5127" width="9.7109375" style="7" customWidth="1"/>
    <col min="5128" max="5374" width="9.140625" style="7"/>
    <col min="5375" max="5375" width="7.7109375" style="7" customWidth="1"/>
    <col min="5376" max="5376" width="45" style="7" customWidth="1"/>
    <col min="5377" max="5377" width="17" style="7" customWidth="1"/>
    <col min="5378" max="5383" width="9.7109375" style="7" customWidth="1"/>
    <col min="5384" max="5630" width="9.140625" style="7"/>
    <col min="5631" max="5631" width="7.7109375" style="7" customWidth="1"/>
    <col min="5632" max="5632" width="45" style="7" customWidth="1"/>
    <col min="5633" max="5633" width="17" style="7" customWidth="1"/>
    <col min="5634" max="5639" width="9.7109375" style="7" customWidth="1"/>
    <col min="5640" max="5886" width="9.140625" style="7"/>
    <col min="5887" max="5887" width="7.7109375" style="7" customWidth="1"/>
    <col min="5888" max="5888" width="45" style="7" customWidth="1"/>
    <col min="5889" max="5889" width="17" style="7" customWidth="1"/>
    <col min="5890" max="5895" width="9.7109375" style="7" customWidth="1"/>
    <col min="5896" max="6142" width="9.140625" style="7"/>
    <col min="6143" max="6143" width="7.7109375" style="7" customWidth="1"/>
    <col min="6144" max="6144" width="45" style="7" customWidth="1"/>
    <col min="6145" max="6145" width="17" style="7" customWidth="1"/>
    <col min="6146" max="6151" width="9.7109375" style="7" customWidth="1"/>
    <col min="6152" max="6398" width="9.140625" style="7"/>
    <col min="6399" max="6399" width="7.7109375" style="7" customWidth="1"/>
    <col min="6400" max="6400" width="45" style="7" customWidth="1"/>
    <col min="6401" max="6401" width="17" style="7" customWidth="1"/>
    <col min="6402" max="6407" width="9.7109375" style="7" customWidth="1"/>
    <col min="6408" max="6654" width="9.140625" style="7"/>
    <col min="6655" max="6655" width="7.7109375" style="7" customWidth="1"/>
    <col min="6656" max="6656" width="45" style="7" customWidth="1"/>
    <col min="6657" max="6657" width="17" style="7" customWidth="1"/>
    <col min="6658" max="6663" width="9.7109375" style="7" customWidth="1"/>
    <col min="6664" max="6910" width="9.140625" style="7"/>
    <col min="6911" max="6911" width="7.7109375" style="7" customWidth="1"/>
    <col min="6912" max="6912" width="45" style="7" customWidth="1"/>
    <col min="6913" max="6913" width="17" style="7" customWidth="1"/>
    <col min="6914" max="6919" width="9.7109375" style="7" customWidth="1"/>
    <col min="6920" max="7166" width="9.140625" style="7"/>
    <col min="7167" max="7167" width="7.7109375" style="7" customWidth="1"/>
    <col min="7168" max="7168" width="45" style="7" customWidth="1"/>
    <col min="7169" max="7169" width="17" style="7" customWidth="1"/>
    <col min="7170" max="7175" width="9.7109375" style="7" customWidth="1"/>
    <col min="7176" max="7422" width="9.140625" style="7"/>
    <col min="7423" max="7423" width="7.7109375" style="7" customWidth="1"/>
    <col min="7424" max="7424" width="45" style="7" customWidth="1"/>
    <col min="7425" max="7425" width="17" style="7" customWidth="1"/>
    <col min="7426" max="7431" width="9.7109375" style="7" customWidth="1"/>
    <col min="7432" max="7678" width="9.140625" style="7"/>
    <col min="7679" max="7679" width="7.7109375" style="7" customWidth="1"/>
    <col min="7680" max="7680" width="45" style="7" customWidth="1"/>
    <col min="7681" max="7681" width="17" style="7" customWidth="1"/>
    <col min="7682" max="7687" width="9.7109375" style="7" customWidth="1"/>
    <col min="7688" max="7934" width="9.140625" style="7"/>
    <col min="7935" max="7935" width="7.7109375" style="7" customWidth="1"/>
    <col min="7936" max="7936" width="45" style="7" customWidth="1"/>
    <col min="7937" max="7937" width="17" style="7" customWidth="1"/>
    <col min="7938" max="7943" width="9.7109375" style="7" customWidth="1"/>
    <col min="7944" max="8190" width="9.140625" style="7"/>
    <col min="8191" max="8191" width="7.7109375" style="7" customWidth="1"/>
    <col min="8192" max="8192" width="45" style="7" customWidth="1"/>
    <col min="8193" max="8193" width="17" style="7" customWidth="1"/>
    <col min="8194" max="8199" width="9.7109375" style="7" customWidth="1"/>
    <col min="8200" max="8446" width="9.140625" style="7"/>
    <col min="8447" max="8447" width="7.7109375" style="7" customWidth="1"/>
    <col min="8448" max="8448" width="45" style="7" customWidth="1"/>
    <col min="8449" max="8449" width="17" style="7" customWidth="1"/>
    <col min="8450" max="8455" width="9.7109375" style="7" customWidth="1"/>
    <col min="8456" max="8702" width="9.140625" style="7"/>
    <col min="8703" max="8703" width="7.7109375" style="7" customWidth="1"/>
    <col min="8704" max="8704" width="45" style="7" customWidth="1"/>
    <col min="8705" max="8705" width="17" style="7" customWidth="1"/>
    <col min="8706" max="8711" width="9.7109375" style="7" customWidth="1"/>
    <col min="8712" max="8958" width="9.140625" style="7"/>
    <col min="8959" max="8959" width="7.7109375" style="7" customWidth="1"/>
    <col min="8960" max="8960" width="45" style="7" customWidth="1"/>
    <col min="8961" max="8961" width="17" style="7" customWidth="1"/>
    <col min="8962" max="8967" width="9.7109375" style="7" customWidth="1"/>
    <col min="8968" max="9214" width="9.140625" style="7"/>
    <col min="9215" max="9215" width="7.7109375" style="7" customWidth="1"/>
    <col min="9216" max="9216" width="45" style="7" customWidth="1"/>
    <col min="9217" max="9217" width="17" style="7" customWidth="1"/>
    <col min="9218" max="9223" width="9.7109375" style="7" customWidth="1"/>
    <col min="9224" max="9470" width="9.140625" style="7"/>
    <col min="9471" max="9471" width="7.7109375" style="7" customWidth="1"/>
    <col min="9472" max="9472" width="45" style="7" customWidth="1"/>
    <col min="9473" max="9473" width="17" style="7" customWidth="1"/>
    <col min="9474" max="9479" width="9.7109375" style="7" customWidth="1"/>
    <col min="9480" max="9726" width="9.140625" style="7"/>
    <col min="9727" max="9727" width="7.7109375" style="7" customWidth="1"/>
    <col min="9728" max="9728" width="45" style="7" customWidth="1"/>
    <col min="9729" max="9729" width="17" style="7" customWidth="1"/>
    <col min="9730" max="9735" width="9.7109375" style="7" customWidth="1"/>
    <col min="9736" max="9982" width="9.140625" style="7"/>
    <col min="9983" max="9983" width="7.7109375" style="7" customWidth="1"/>
    <col min="9984" max="9984" width="45" style="7" customWidth="1"/>
    <col min="9985" max="9985" width="17" style="7" customWidth="1"/>
    <col min="9986" max="9991" width="9.7109375" style="7" customWidth="1"/>
    <col min="9992" max="10238" width="9.140625" style="7"/>
    <col min="10239" max="10239" width="7.7109375" style="7" customWidth="1"/>
    <col min="10240" max="10240" width="45" style="7" customWidth="1"/>
    <col min="10241" max="10241" width="17" style="7" customWidth="1"/>
    <col min="10242" max="10247" width="9.7109375" style="7" customWidth="1"/>
    <col min="10248" max="10494" width="9.140625" style="7"/>
    <col min="10495" max="10495" width="7.7109375" style="7" customWidth="1"/>
    <col min="10496" max="10496" width="45" style="7" customWidth="1"/>
    <col min="10497" max="10497" width="17" style="7" customWidth="1"/>
    <col min="10498" max="10503" width="9.7109375" style="7" customWidth="1"/>
    <col min="10504" max="10750" width="9.140625" style="7"/>
    <col min="10751" max="10751" width="7.7109375" style="7" customWidth="1"/>
    <col min="10752" max="10752" width="45" style="7" customWidth="1"/>
    <col min="10753" max="10753" width="17" style="7" customWidth="1"/>
    <col min="10754" max="10759" width="9.7109375" style="7" customWidth="1"/>
    <col min="10760" max="11006" width="9.140625" style="7"/>
    <col min="11007" max="11007" width="7.7109375" style="7" customWidth="1"/>
    <col min="11008" max="11008" width="45" style="7" customWidth="1"/>
    <col min="11009" max="11009" width="17" style="7" customWidth="1"/>
    <col min="11010" max="11015" width="9.7109375" style="7" customWidth="1"/>
    <col min="11016" max="11262" width="9.140625" style="7"/>
    <col min="11263" max="11263" width="7.7109375" style="7" customWidth="1"/>
    <col min="11264" max="11264" width="45" style="7" customWidth="1"/>
    <col min="11265" max="11265" width="17" style="7" customWidth="1"/>
    <col min="11266" max="11271" width="9.7109375" style="7" customWidth="1"/>
    <col min="11272" max="11518" width="9.140625" style="7"/>
    <col min="11519" max="11519" width="7.7109375" style="7" customWidth="1"/>
    <col min="11520" max="11520" width="45" style="7" customWidth="1"/>
    <col min="11521" max="11521" width="17" style="7" customWidth="1"/>
    <col min="11522" max="11527" width="9.7109375" style="7" customWidth="1"/>
    <col min="11528" max="11774" width="9.140625" style="7"/>
    <col min="11775" max="11775" width="7.7109375" style="7" customWidth="1"/>
    <col min="11776" max="11776" width="45" style="7" customWidth="1"/>
    <col min="11777" max="11777" width="17" style="7" customWidth="1"/>
    <col min="11778" max="11783" width="9.7109375" style="7" customWidth="1"/>
    <col min="11784" max="12030" width="9.140625" style="7"/>
    <col min="12031" max="12031" width="7.7109375" style="7" customWidth="1"/>
    <col min="12032" max="12032" width="45" style="7" customWidth="1"/>
    <col min="12033" max="12033" width="17" style="7" customWidth="1"/>
    <col min="12034" max="12039" width="9.7109375" style="7" customWidth="1"/>
    <col min="12040" max="12286" width="9.140625" style="7"/>
    <col min="12287" max="12287" width="7.7109375" style="7" customWidth="1"/>
    <col min="12288" max="12288" width="45" style="7" customWidth="1"/>
    <col min="12289" max="12289" width="17" style="7" customWidth="1"/>
    <col min="12290" max="12295" width="9.7109375" style="7" customWidth="1"/>
    <col min="12296" max="12542" width="9.140625" style="7"/>
    <col min="12543" max="12543" width="7.7109375" style="7" customWidth="1"/>
    <col min="12544" max="12544" width="45" style="7" customWidth="1"/>
    <col min="12545" max="12545" width="17" style="7" customWidth="1"/>
    <col min="12546" max="12551" width="9.7109375" style="7" customWidth="1"/>
    <col min="12552" max="12798" width="9.140625" style="7"/>
    <col min="12799" max="12799" width="7.7109375" style="7" customWidth="1"/>
    <col min="12800" max="12800" width="45" style="7" customWidth="1"/>
    <col min="12801" max="12801" width="17" style="7" customWidth="1"/>
    <col min="12802" max="12807" width="9.7109375" style="7" customWidth="1"/>
    <col min="12808" max="13054" width="9.140625" style="7"/>
    <col min="13055" max="13055" width="7.7109375" style="7" customWidth="1"/>
    <col min="13056" max="13056" width="45" style="7" customWidth="1"/>
    <col min="13057" max="13057" width="17" style="7" customWidth="1"/>
    <col min="13058" max="13063" width="9.7109375" style="7" customWidth="1"/>
    <col min="13064" max="13310" width="9.140625" style="7"/>
    <col min="13311" max="13311" width="7.7109375" style="7" customWidth="1"/>
    <col min="13312" max="13312" width="45" style="7" customWidth="1"/>
    <col min="13313" max="13313" width="17" style="7" customWidth="1"/>
    <col min="13314" max="13319" width="9.7109375" style="7" customWidth="1"/>
    <col min="13320" max="13566" width="9.140625" style="7"/>
    <col min="13567" max="13567" width="7.7109375" style="7" customWidth="1"/>
    <col min="13568" max="13568" width="45" style="7" customWidth="1"/>
    <col min="13569" max="13569" width="17" style="7" customWidth="1"/>
    <col min="13570" max="13575" width="9.7109375" style="7" customWidth="1"/>
    <col min="13576" max="13822" width="9.140625" style="7"/>
    <col min="13823" max="13823" width="7.7109375" style="7" customWidth="1"/>
    <col min="13824" max="13824" width="45" style="7" customWidth="1"/>
    <col min="13825" max="13825" width="17" style="7" customWidth="1"/>
    <col min="13826" max="13831" width="9.7109375" style="7" customWidth="1"/>
    <col min="13832" max="14078" width="9.140625" style="7"/>
    <col min="14079" max="14079" width="7.7109375" style="7" customWidth="1"/>
    <col min="14080" max="14080" width="45" style="7" customWidth="1"/>
    <col min="14081" max="14081" width="17" style="7" customWidth="1"/>
    <col min="14082" max="14087" width="9.7109375" style="7" customWidth="1"/>
    <col min="14088" max="14334" width="9.140625" style="7"/>
    <col min="14335" max="14335" width="7.7109375" style="7" customWidth="1"/>
    <col min="14336" max="14336" width="45" style="7" customWidth="1"/>
    <col min="14337" max="14337" width="17" style="7" customWidth="1"/>
    <col min="14338" max="14343" width="9.7109375" style="7" customWidth="1"/>
    <col min="14344" max="14590" width="9.140625" style="7"/>
    <col min="14591" max="14591" width="7.7109375" style="7" customWidth="1"/>
    <col min="14592" max="14592" width="45" style="7" customWidth="1"/>
    <col min="14593" max="14593" width="17" style="7" customWidth="1"/>
    <col min="14594" max="14599" width="9.7109375" style="7" customWidth="1"/>
    <col min="14600" max="14846" width="9.140625" style="7"/>
    <col min="14847" max="14847" width="7.7109375" style="7" customWidth="1"/>
    <col min="14848" max="14848" width="45" style="7" customWidth="1"/>
    <col min="14849" max="14849" width="17" style="7" customWidth="1"/>
    <col min="14850" max="14855" width="9.7109375" style="7" customWidth="1"/>
    <col min="14856" max="15102" width="9.140625" style="7"/>
    <col min="15103" max="15103" width="7.7109375" style="7" customWidth="1"/>
    <col min="15104" max="15104" width="45" style="7" customWidth="1"/>
    <col min="15105" max="15105" width="17" style="7" customWidth="1"/>
    <col min="15106" max="15111" width="9.7109375" style="7" customWidth="1"/>
    <col min="15112" max="15358" width="9.140625" style="7"/>
    <col min="15359" max="15359" width="7.7109375" style="7" customWidth="1"/>
    <col min="15360" max="15360" width="45" style="7" customWidth="1"/>
    <col min="15361" max="15361" width="17" style="7" customWidth="1"/>
    <col min="15362" max="15367" width="9.7109375" style="7" customWidth="1"/>
    <col min="15368" max="15614" width="9.140625" style="7"/>
    <col min="15615" max="15615" width="7.7109375" style="7" customWidth="1"/>
    <col min="15616" max="15616" width="45" style="7" customWidth="1"/>
    <col min="15617" max="15617" width="17" style="7" customWidth="1"/>
    <col min="15618" max="15623" width="9.7109375" style="7" customWidth="1"/>
    <col min="15624" max="15870" width="9.140625" style="7"/>
    <col min="15871" max="15871" width="7.7109375" style="7" customWidth="1"/>
    <col min="15872" max="15872" width="45" style="7" customWidth="1"/>
    <col min="15873" max="15873" width="17" style="7" customWidth="1"/>
    <col min="15874" max="15879" width="9.7109375" style="7" customWidth="1"/>
    <col min="15880" max="16126" width="9.140625" style="7"/>
    <col min="16127" max="16127" width="7.7109375" style="7" customWidth="1"/>
    <col min="16128" max="16128" width="45" style="7" customWidth="1"/>
    <col min="16129" max="16129" width="17" style="7" customWidth="1"/>
    <col min="16130" max="16135" width="9.7109375" style="7" customWidth="1"/>
    <col min="16136" max="16384" width="9.140625" style="7"/>
  </cols>
  <sheetData>
    <row r="1" spans="1:9" ht="66.75" customHeight="1" x14ac:dyDescent="0.25">
      <c r="H1" s="34"/>
      <c r="I1" s="34"/>
    </row>
    <row r="2" spans="1:9" ht="66" customHeight="1" x14ac:dyDescent="0.25">
      <c r="G2" s="49" t="s">
        <v>115</v>
      </c>
      <c r="H2" s="49"/>
      <c r="I2" s="49"/>
    </row>
    <row r="6" spans="1:9" ht="26.25" customHeight="1" x14ac:dyDescent="0.25">
      <c r="A6" s="43" t="s">
        <v>116</v>
      </c>
      <c r="B6" s="43"/>
      <c r="C6" s="43"/>
      <c r="D6" s="43"/>
      <c r="E6" s="43"/>
      <c r="F6" s="43"/>
      <c r="G6" s="43"/>
      <c r="H6" s="43"/>
      <c r="I6" s="43"/>
    </row>
    <row r="9" spans="1:9" s="6" customFormat="1" ht="49.5" customHeight="1" x14ac:dyDescent="0.25">
      <c r="A9" s="50" t="s">
        <v>20</v>
      </c>
      <c r="B9" s="50" t="s">
        <v>21</v>
      </c>
      <c r="C9" s="50" t="s">
        <v>117</v>
      </c>
      <c r="D9" s="50" t="s">
        <v>125</v>
      </c>
      <c r="E9" s="50"/>
      <c r="F9" s="50" t="s">
        <v>126</v>
      </c>
      <c r="G9" s="50"/>
      <c r="H9" s="50" t="s">
        <v>127</v>
      </c>
      <c r="I9" s="50"/>
    </row>
    <row r="10" spans="1:9" ht="51.75" customHeight="1" x14ac:dyDescent="0.25">
      <c r="A10" s="50"/>
      <c r="B10" s="50"/>
      <c r="C10" s="50"/>
      <c r="D10" s="9" t="s">
        <v>118</v>
      </c>
      <c r="E10" s="9" t="s">
        <v>119</v>
      </c>
      <c r="F10" s="22" t="s">
        <v>129</v>
      </c>
      <c r="G10" s="22" t="s">
        <v>130</v>
      </c>
      <c r="H10" s="22" t="s">
        <v>131</v>
      </c>
      <c r="I10" s="22" t="s">
        <v>130</v>
      </c>
    </row>
    <row r="11" spans="1:9" ht="26.1" customHeight="1" x14ac:dyDescent="0.25">
      <c r="A11" s="9" t="s">
        <v>30</v>
      </c>
      <c r="B11" s="10" t="s">
        <v>121</v>
      </c>
      <c r="C11" s="9"/>
      <c r="D11" s="20"/>
      <c r="E11" s="20"/>
      <c r="F11" s="20"/>
      <c r="G11" s="20"/>
      <c r="H11" s="20"/>
      <c r="I11" s="20"/>
    </row>
    <row r="12" spans="1:9" ht="67.5" customHeight="1" x14ac:dyDescent="0.25">
      <c r="A12" s="9" t="s">
        <v>31</v>
      </c>
      <c r="B12" s="10" t="s">
        <v>122</v>
      </c>
      <c r="C12" s="9" t="s">
        <v>120</v>
      </c>
      <c r="D12" s="29">
        <v>157.13</v>
      </c>
      <c r="E12" s="20">
        <v>188.36</v>
      </c>
      <c r="F12" s="20">
        <v>188.36</v>
      </c>
      <c r="G12" s="20">
        <v>217.108</v>
      </c>
      <c r="H12" s="32">
        <v>217.108</v>
      </c>
      <c r="I12" s="32">
        <v>366.64237723672397</v>
      </c>
    </row>
    <row r="13" spans="1:9" ht="88.5" customHeight="1" x14ac:dyDescent="0.25">
      <c r="A13" s="9" t="s">
        <v>32</v>
      </c>
      <c r="B13" s="10" t="s">
        <v>123</v>
      </c>
      <c r="C13" s="9" t="s">
        <v>120</v>
      </c>
      <c r="D13" s="29">
        <v>284.60000000000002</v>
      </c>
      <c r="E13" s="20">
        <v>231.9</v>
      </c>
      <c r="F13" s="20">
        <v>231.9</v>
      </c>
      <c r="G13" s="20">
        <v>247.2</v>
      </c>
      <c r="H13" s="32">
        <v>226.70121031242499</v>
      </c>
      <c r="I13" s="32">
        <v>226.70121031242499</v>
      </c>
    </row>
    <row r="14" spans="1:9" ht="27" customHeight="1" x14ac:dyDescent="0.25">
      <c r="A14" s="9" t="s">
        <v>33</v>
      </c>
      <c r="B14" s="10" t="s">
        <v>124</v>
      </c>
      <c r="C14" s="16"/>
      <c r="D14" s="20"/>
      <c r="E14" s="20"/>
      <c r="F14" s="20"/>
      <c r="G14" s="20"/>
      <c r="H14" s="32"/>
      <c r="I14" s="32"/>
    </row>
    <row r="15" spans="1:9" ht="27" customHeight="1" x14ac:dyDescent="0.25">
      <c r="A15" s="9"/>
      <c r="B15" s="10" t="s">
        <v>78</v>
      </c>
      <c r="C15" s="16" t="s">
        <v>132</v>
      </c>
      <c r="D15" s="30">
        <v>0.16800000000000001</v>
      </c>
      <c r="E15" s="30">
        <v>0.15079999999999999</v>
      </c>
      <c r="F15" s="30">
        <v>0.15079999999999999</v>
      </c>
      <c r="G15" s="53">
        <v>334.12</v>
      </c>
      <c r="H15" s="51">
        <v>334.12</v>
      </c>
      <c r="I15" s="51">
        <v>362.60090091952702</v>
      </c>
    </row>
    <row r="16" spans="1:9" ht="27" customHeight="1" x14ac:dyDescent="0.25">
      <c r="A16" s="9"/>
      <c r="B16" s="10" t="s">
        <v>79</v>
      </c>
      <c r="C16" s="16" t="s">
        <v>132</v>
      </c>
      <c r="D16" s="30">
        <v>0.15429999999999999</v>
      </c>
      <c r="E16" s="30">
        <v>0.13850000000000001</v>
      </c>
      <c r="F16" s="30">
        <v>0.13850000000000001</v>
      </c>
      <c r="G16" s="54"/>
      <c r="H16" s="52"/>
      <c r="I16" s="52" t="e">
        <v>#DIV/0!</v>
      </c>
    </row>
    <row r="17" spans="1:9" ht="27" customHeight="1" x14ac:dyDescent="0.25">
      <c r="A17" s="9"/>
      <c r="B17" s="10" t="s">
        <v>80</v>
      </c>
      <c r="C17" s="16" t="s">
        <v>132</v>
      </c>
      <c r="D17" s="30">
        <v>0.1051</v>
      </c>
      <c r="E17" s="30">
        <v>9.4299999999999995E-2</v>
      </c>
      <c r="F17" s="30">
        <v>9.4299999999999995E-2</v>
      </c>
      <c r="G17" s="31">
        <v>225.4</v>
      </c>
      <c r="H17" s="32">
        <v>183.58145794363699</v>
      </c>
      <c r="I17" s="32">
        <v>183.58145794363699</v>
      </c>
    </row>
    <row r="18" spans="1:9" ht="27" customHeight="1" x14ac:dyDescent="0.25">
      <c r="A18" s="9"/>
      <c r="B18" s="10" t="s">
        <v>81</v>
      </c>
      <c r="C18" s="16" t="s">
        <v>132</v>
      </c>
      <c r="D18" s="30">
        <v>6.1499999999999999E-2</v>
      </c>
      <c r="E18" s="30">
        <v>5.5199999999999999E-2</v>
      </c>
      <c r="F18" s="30">
        <v>5.5199999999999999E-2</v>
      </c>
      <c r="G18" s="31">
        <v>111.37</v>
      </c>
      <c r="H18" s="32">
        <v>111.37</v>
      </c>
      <c r="I18" s="32">
        <v>123.093216633879</v>
      </c>
    </row>
  </sheetData>
  <mergeCells count="12">
    <mergeCell ref="H1:I1"/>
    <mergeCell ref="G2:I2"/>
    <mergeCell ref="A6:I6"/>
    <mergeCell ref="A9:A10"/>
    <mergeCell ref="B9:B10"/>
    <mergeCell ref="C9:C10"/>
    <mergeCell ref="D9:E9"/>
    <mergeCell ref="F9:G9"/>
    <mergeCell ref="H9:I9"/>
    <mergeCell ref="I15:I16"/>
    <mergeCell ref="H15:H16"/>
    <mergeCell ref="G15:G16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приложение</vt:lpstr>
      <vt:lpstr>приложение 1</vt:lpstr>
      <vt:lpstr>приложение 3</vt:lpstr>
      <vt:lpstr>приложение 5</vt:lpstr>
      <vt:lpstr>'приложение 3'!TABLE</vt:lpstr>
      <vt:lpstr>'приложение 5'!TABLE</vt:lpstr>
      <vt:lpstr>'приложение 3'!Заголовки_для_печати</vt:lpstr>
      <vt:lpstr>'приложение 5'!Заголовки_для_печати</vt:lpstr>
      <vt:lpstr>'приложение 1'!Область_печати</vt:lpstr>
      <vt:lpstr>'приложение 3'!Область_печати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2018-10-18T10:13:14Z</dcterms:modified>
</cp:coreProperties>
</file>